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kgraham\Desktop\"/>
    </mc:Choice>
  </mc:AlternateContent>
  <xr:revisionPtr revIDLastSave="0" documentId="8_{53BC95A0-7F8C-4602-A14C-0FCFED71575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Data" sheetId="1" r:id="rId1"/>
    <sheet name="High Level Report" sheetId="3" r:id="rId2"/>
    <sheet name="Detail Level Report" sheetId="4" r:id="rId3"/>
  </sheets>
  <definedNames>
    <definedName name="_xlnm.Print_Titles" localSheetId="0">Data!$1:$14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2" i="1" l="1"/>
  <c r="K52" i="1" s="1"/>
  <c r="H53" i="1"/>
  <c r="K53" i="1" s="1"/>
  <c r="H54" i="1"/>
  <c r="H55" i="1"/>
  <c r="H56" i="1"/>
  <c r="H57" i="1"/>
  <c r="J17" i="1"/>
  <c r="J18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40" i="1"/>
  <c r="J41" i="1"/>
  <c r="J42" i="1"/>
  <c r="J43" i="1"/>
  <c r="J44" i="1"/>
  <c r="J45" i="1"/>
  <c r="J46" i="1"/>
  <c r="J49" i="1"/>
  <c r="J50" i="1"/>
  <c r="J51" i="1"/>
  <c r="J52" i="1"/>
  <c r="J53" i="1"/>
  <c r="J54" i="1"/>
  <c r="K54" i="1"/>
  <c r="J55" i="1"/>
  <c r="K55" i="1"/>
  <c r="J56" i="1"/>
  <c r="K56" i="1"/>
  <c r="J57" i="1"/>
  <c r="K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3" i="1"/>
  <c r="J84" i="1"/>
  <c r="J85" i="1"/>
  <c r="H46" i="1"/>
  <c r="K46" i="1" s="1"/>
  <c r="F39" i="1"/>
  <c r="F20" i="1"/>
  <c r="B20" i="1"/>
  <c r="H79" i="1"/>
  <c r="K79" i="1" s="1"/>
  <c r="H45" i="1"/>
  <c r="K45" i="1" s="1"/>
  <c r="H36" i="1"/>
  <c r="K36" i="1" s="1"/>
  <c r="H42" i="1" l="1"/>
  <c r="K42" i="1" s="1"/>
  <c r="H24" i="1"/>
  <c r="K24" i="1" s="1"/>
  <c r="H25" i="1"/>
  <c r="K25" i="1" s="1"/>
  <c r="H26" i="1"/>
  <c r="K26" i="1" s="1"/>
  <c r="H27" i="1"/>
  <c r="K27" i="1" s="1"/>
  <c r="H28" i="1"/>
  <c r="K28" i="1" s="1"/>
  <c r="H29" i="1"/>
  <c r="K29" i="1" s="1"/>
  <c r="H30" i="1"/>
  <c r="K30" i="1" s="1"/>
  <c r="J16" i="1" l="1"/>
  <c r="H71" i="1" l="1"/>
  <c r="K71" i="1" s="1"/>
  <c r="H70" i="1" l="1"/>
  <c r="K70" i="1" s="1"/>
  <c r="H64" i="1"/>
  <c r="K64" i="1" s="1"/>
  <c r="H63" i="1"/>
  <c r="K63" i="1" s="1"/>
  <c r="B15" i="1" l="1"/>
  <c r="E15" i="1"/>
  <c r="D15" i="1" l="1"/>
  <c r="H83" i="1"/>
  <c r="K83" i="1" s="1"/>
  <c r="H16" i="1"/>
  <c r="K16" i="1" s="1"/>
  <c r="H41" i="1" l="1"/>
  <c r="K41" i="1" s="1"/>
  <c r="H43" i="1"/>
  <c r="K43" i="1" s="1"/>
  <c r="H44" i="1"/>
  <c r="K44" i="1" s="1"/>
  <c r="H40" i="1"/>
  <c r="K40" i="1" s="1"/>
  <c r="H80" i="1"/>
  <c r="K80" i="1" s="1"/>
  <c r="H50" i="1"/>
  <c r="K50" i="1" s="1"/>
  <c r="H51" i="1"/>
  <c r="K51" i="1" s="1"/>
  <c r="H58" i="1"/>
  <c r="K58" i="1" s="1"/>
  <c r="H59" i="1"/>
  <c r="K59" i="1" s="1"/>
  <c r="H60" i="1"/>
  <c r="K60" i="1" s="1"/>
  <c r="H61" i="1"/>
  <c r="K61" i="1" s="1"/>
  <c r="H62" i="1"/>
  <c r="K62" i="1" s="1"/>
  <c r="H65" i="1"/>
  <c r="K65" i="1" s="1"/>
  <c r="H66" i="1"/>
  <c r="K66" i="1" s="1"/>
  <c r="H67" i="1"/>
  <c r="K67" i="1" s="1"/>
  <c r="H68" i="1"/>
  <c r="K68" i="1" s="1"/>
  <c r="H69" i="1"/>
  <c r="K69" i="1" s="1"/>
  <c r="H72" i="1"/>
  <c r="K72" i="1" s="1"/>
  <c r="H73" i="1"/>
  <c r="K73" i="1" s="1"/>
  <c r="H74" i="1"/>
  <c r="K74" i="1" s="1"/>
  <c r="H75" i="1"/>
  <c r="K75" i="1" s="1"/>
  <c r="H76" i="1"/>
  <c r="K76" i="1" s="1"/>
  <c r="H77" i="1"/>
  <c r="K77" i="1" s="1"/>
  <c r="H78" i="1"/>
  <c r="K78" i="1" s="1"/>
  <c r="H49" i="1"/>
  <c r="K49" i="1" s="1"/>
  <c r="H42" i="4" l="1"/>
  <c r="J34" i="4"/>
  <c r="H36" i="4"/>
  <c r="O32" i="4"/>
  <c r="S30" i="4"/>
  <c r="O28" i="4"/>
  <c r="P26" i="4"/>
  <c r="S5" i="4" l="1"/>
  <c r="E5" i="4"/>
  <c r="S5" i="3" l="1"/>
  <c r="E5" i="3"/>
  <c r="H23" i="1"/>
  <c r="K23" i="1" s="1"/>
  <c r="H37" i="1"/>
  <c r="K37" i="1" s="1"/>
  <c r="F48" i="1"/>
  <c r="B48" i="1"/>
  <c r="D20" i="1"/>
  <c r="H84" i="1" l="1"/>
  <c r="K84" i="1" s="1"/>
  <c r="H85" i="1"/>
  <c r="K85" i="1" s="1"/>
  <c r="H22" i="1"/>
  <c r="K22" i="1" s="1"/>
  <c r="H31" i="1"/>
  <c r="K31" i="1" s="1"/>
  <c r="H32" i="1"/>
  <c r="K32" i="1" s="1"/>
  <c r="H33" i="1"/>
  <c r="K33" i="1" s="1"/>
  <c r="H34" i="1"/>
  <c r="K34" i="1" s="1"/>
  <c r="H35" i="1"/>
  <c r="K35" i="1" s="1"/>
  <c r="H21" i="1"/>
  <c r="K21" i="1" s="1"/>
  <c r="H17" i="1"/>
  <c r="K17" i="1" s="1"/>
  <c r="H18" i="1"/>
  <c r="K18" i="1" s="1"/>
  <c r="A44" i="4" l="1"/>
  <c r="P40" i="4"/>
  <c r="Q20" i="4"/>
  <c r="B20" i="4"/>
  <c r="B13" i="4"/>
  <c r="K11" i="4"/>
  <c r="Q22" i="4"/>
  <c r="B22" i="4"/>
  <c r="F15" i="1"/>
  <c r="C20" i="1"/>
  <c r="E20" i="1"/>
  <c r="B39" i="1"/>
  <c r="D39" i="1"/>
  <c r="C48" i="1"/>
  <c r="E48" i="1"/>
  <c r="D48" i="1"/>
  <c r="H20" i="1" l="1"/>
  <c r="H48" i="1"/>
  <c r="C15" i="1"/>
  <c r="H15" i="1" s="1"/>
  <c r="J16" i="3" l="1"/>
  <c r="A38" i="4"/>
  <c r="F8" i="3"/>
  <c r="F82" i="1"/>
  <c r="E82" i="1"/>
  <c r="D82" i="1"/>
  <c r="C82" i="1"/>
  <c r="E39" i="1"/>
  <c r="C39" i="1"/>
  <c r="B82" i="1"/>
  <c r="H39" i="1" l="1"/>
  <c r="H82" i="1"/>
  <c r="I16" i="1" s="1"/>
  <c r="F8" i="4"/>
  <c r="I46" i="1" l="1"/>
  <c r="I37" i="1"/>
  <c r="I79" i="1"/>
  <c r="I45" i="1"/>
  <c r="I36" i="1"/>
  <c r="I28" i="1"/>
  <c r="B87" i="1"/>
  <c r="I18" i="1"/>
  <c r="I30" i="1"/>
  <c r="I29" i="1"/>
  <c r="I24" i="1"/>
  <c r="I26" i="1"/>
  <c r="I27" i="1"/>
  <c r="I25" i="1"/>
  <c r="I42" i="1"/>
  <c r="I53" i="1"/>
  <c r="I57" i="1"/>
  <c r="I54" i="1"/>
  <c r="I55" i="1"/>
  <c r="I56" i="1"/>
  <c r="I71" i="1"/>
  <c r="I70" i="1"/>
  <c r="I64" i="1"/>
  <c r="I63" i="1"/>
  <c r="S42" i="4"/>
  <c r="I82" i="1"/>
  <c r="N42" i="4" s="1"/>
  <c r="E24" i="4"/>
  <c r="I84" i="1"/>
  <c r="A21" i="3"/>
  <c r="I33" i="1"/>
  <c r="I32" i="1"/>
  <c r="I72" i="1"/>
  <c r="I75" i="1"/>
  <c r="I78" i="1"/>
  <c r="I77" i="1"/>
  <c r="I50" i="1"/>
  <c r="I43" i="1"/>
  <c r="I48" i="1"/>
  <c r="P16" i="3" s="1"/>
  <c r="I21" i="1"/>
  <c r="I51" i="1"/>
  <c r="E13" i="3"/>
  <c r="I69" i="1"/>
  <c r="I23" i="1"/>
  <c r="I31" i="1"/>
  <c r="I49" i="1"/>
  <c r="G19" i="3"/>
  <c r="I58" i="1"/>
  <c r="I35" i="1"/>
  <c r="I34" i="1"/>
  <c r="I76" i="1"/>
  <c r="I52" i="1"/>
  <c r="I20" i="1"/>
  <c r="A16" i="4" s="1"/>
  <c r="I62" i="1"/>
  <c r="A23" i="3"/>
  <c r="I85" i="1"/>
  <c r="I80" i="1"/>
  <c r="I44" i="1"/>
  <c r="I22" i="1"/>
  <c r="I65" i="1"/>
  <c r="I61" i="1"/>
  <c r="I17" i="1"/>
  <c r="I67" i="1"/>
  <c r="I73" i="1"/>
  <c r="I60" i="1"/>
  <c r="I74" i="1"/>
  <c r="I39" i="1"/>
  <c r="K24" i="4" s="1"/>
  <c r="I83" i="1"/>
  <c r="I41" i="1"/>
  <c r="I66" i="1"/>
  <c r="I40" i="1"/>
  <c r="I68" i="1"/>
  <c r="I59" i="1"/>
  <c r="I15" i="1"/>
  <c r="A9" i="3" s="1"/>
  <c r="A11" i="3" l="1"/>
  <c r="A19" i="3"/>
  <c r="G38" i="4"/>
  <c r="K13" i="3"/>
  <c r="N9" i="4"/>
</calcChain>
</file>

<file path=xl/sharedStrings.xml><?xml version="1.0" encoding="utf-8"?>
<sst xmlns="http://schemas.openxmlformats.org/spreadsheetml/2006/main" count="156" uniqueCount="135">
  <si>
    <t xml:space="preserve">                 Workload Calculator</t>
  </si>
  <si>
    <t xml:space="preserve">The purpose of the ASHA Workload Calculator is to allow school-based speech-language pathologists to identify the amount of time they spend on specific direct services, indirect services, compliance and other functions that contribute to overall workload. </t>
  </si>
  <si>
    <t>Instructions</t>
  </si>
  <si>
    <t>*Enter the week, your total scheduled weekly hours, and the number of hours you spend performing</t>
  </si>
  <si>
    <r>
      <t xml:space="preserve">each task for each day of the week.  </t>
    </r>
    <r>
      <rPr>
        <i/>
        <sz val="11"/>
        <color theme="1"/>
        <rFont val="Calibri"/>
        <family val="2"/>
        <scheme val="minor"/>
      </rPr>
      <t>(only enter numbers in the blank, colored cells)</t>
    </r>
    <r>
      <rPr>
        <sz val="11"/>
        <color theme="1"/>
        <rFont val="Calibri"/>
        <family val="2"/>
        <scheme val="minor"/>
      </rPr>
      <t xml:space="preserve">
min-to-hr conversion:   60 min = 1  </t>
    </r>
    <r>
      <rPr>
        <b/>
        <sz val="11"/>
        <color theme="1"/>
        <rFont val="Calibri"/>
        <family val="2"/>
        <scheme val="minor"/>
      </rPr>
      <t>|</t>
    </r>
    <r>
      <rPr>
        <sz val="11"/>
        <color theme="1"/>
        <rFont val="Calibri"/>
        <family val="2"/>
        <scheme val="minor"/>
      </rPr>
      <t xml:space="preserve">  45 min = 0.75  </t>
    </r>
    <r>
      <rPr>
        <b/>
        <sz val="11"/>
        <color theme="1"/>
        <rFont val="Calibri"/>
        <family val="2"/>
        <scheme val="minor"/>
      </rPr>
      <t>|</t>
    </r>
    <r>
      <rPr>
        <sz val="11"/>
        <color theme="1"/>
        <rFont val="Calibri"/>
        <family val="2"/>
        <scheme val="minor"/>
      </rPr>
      <t xml:space="preserve">  30 min = 0.5  </t>
    </r>
    <r>
      <rPr>
        <b/>
        <sz val="11"/>
        <color theme="1"/>
        <rFont val="Calibri"/>
        <family val="2"/>
        <scheme val="minor"/>
      </rPr>
      <t>|</t>
    </r>
    <r>
      <rPr>
        <sz val="11"/>
        <color theme="1"/>
        <rFont val="Calibri"/>
        <family val="2"/>
        <scheme val="minor"/>
      </rPr>
      <t xml:space="preserve">  15 min = 0.25  </t>
    </r>
    <r>
      <rPr>
        <b/>
        <sz val="11"/>
        <color theme="1"/>
        <rFont val="Calibri"/>
        <family val="2"/>
        <scheme val="minor"/>
      </rPr>
      <t>|</t>
    </r>
    <r>
      <rPr>
        <sz val="11"/>
        <color theme="1"/>
        <rFont val="Calibri"/>
        <family val="2"/>
        <scheme val="minor"/>
      </rPr>
      <t xml:space="preserve">  10 min = 0.16  </t>
    </r>
    <r>
      <rPr>
        <b/>
        <sz val="11"/>
        <color theme="1"/>
        <rFont val="Calibri"/>
        <family val="2"/>
        <scheme val="minor"/>
      </rPr>
      <t>|</t>
    </r>
    <r>
      <rPr>
        <sz val="11"/>
        <color theme="1"/>
        <rFont val="Calibri"/>
        <family val="2"/>
        <scheme val="minor"/>
      </rPr>
      <t xml:space="preserve">  5 min = 0.08</t>
    </r>
  </si>
  <si>
    <t xml:space="preserve">Week of: </t>
  </si>
  <si>
    <t>Scheduled Weekly Hours</t>
  </si>
  <si>
    <t>mm/dd/yyyy - mm/dd/yyyy</t>
  </si>
  <si>
    <t>Function</t>
  </si>
  <si>
    <t>Number of Hours Performing Function</t>
  </si>
  <si>
    <t>Monday</t>
  </si>
  <si>
    <t>Tuesday</t>
  </si>
  <si>
    <t>Wednesday</t>
  </si>
  <si>
    <t>Thursday</t>
  </si>
  <si>
    <t>Friday</t>
  </si>
  <si>
    <t>Weekly Total</t>
  </si>
  <si>
    <t>Weekly %</t>
  </si>
  <si>
    <t>Direct Services</t>
  </si>
  <si>
    <t>face-to-face pull-out services</t>
  </si>
  <si>
    <t>face-to-face in class or other setting services</t>
  </si>
  <si>
    <t>face-to-face initial evaluations and reevaluations (adminsiter tests, observe student in class for evaluation purposes)</t>
  </si>
  <si>
    <t>Indirect Services</t>
  </si>
  <si>
    <t>analyze environment</t>
  </si>
  <si>
    <t>analyze curriculum (Gen Ed)</t>
  </si>
  <si>
    <t>attend student team meetings</t>
  </si>
  <si>
    <t>score and interpret tests</t>
  </si>
  <si>
    <t>write eval summary reports</t>
  </si>
  <si>
    <t>conduct research on evidence-based practices</t>
  </si>
  <si>
    <t>develop and provide professional development</t>
  </si>
  <si>
    <t>sound system and hearing aid trouble shooting</t>
  </si>
  <si>
    <t>consult with parents/caregivers</t>
  </si>
  <si>
    <t>specific student-related planning (e.g., creating visual aids, binder, etc.)</t>
  </si>
  <si>
    <t>design lesson plans</t>
  </si>
  <si>
    <t>design transition plans</t>
  </si>
  <si>
    <t>program AAC devices</t>
  </si>
  <si>
    <t>train teachers/paras/parents</t>
  </si>
  <si>
    <t>maintain AAC equipment</t>
  </si>
  <si>
    <t>do special student-related preparation</t>
  </si>
  <si>
    <t>Enter Additional Function Here</t>
  </si>
  <si>
    <t>Indirect Services in Gen Ed Setting</t>
  </si>
  <si>
    <t>observe students in classrooms (for all purposes except evaluations)</t>
  </si>
  <si>
    <t>pre-referral activities, including teacher consultation and attendance at meetings</t>
  </si>
  <si>
    <t>RTI/MTSS activities</t>
  </si>
  <si>
    <t>adapt gen ed curriculum and materials for your students</t>
  </si>
  <si>
    <t>connect standards to IEP (including becoming familiar with standards, materials, lessons, texts and projects for which your student is responsible)</t>
  </si>
  <si>
    <t>consult with teachers to match student learning style and teaching style</t>
  </si>
  <si>
    <t>Compliance to Support Federal, State and District Mandates and Case Management Duties</t>
  </si>
  <si>
    <t>attend staff meetings</t>
  </si>
  <si>
    <t>attend eval/reeval meetings</t>
  </si>
  <si>
    <t>attend student support meetings</t>
  </si>
  <si>
    <t>attend other compliance-related meetings</t>
  </si>
  <si>
    <t>attend annual review meetings</t>
  </si>
  <si>
    <t>attend IEP meetings</t>
  </si>
  <si>
    <t>develop IEP</t>
  </si>
  <si>
    <t>complete screenings (hearing / SL)</t>
  </si>
  <si>
    <t>work on district-wide initiatives</t>
  </si>
  <si>
    <t>school duties</t>
  </si>
  <si>
    <t>complete daily service logs</t>
  </si>
  <si>
    <t>complete progress reports</t>
  </si>
  <si>
    <t>complete Medicaid billing</t>
  </si>
  <si>
    <t>copying  logs, progress reports, evals, IEPs, etc.</t>
  </si>
  <si>
    <t>participate in professional dev</t>
  </si>
  <si>
    <t>participate in school committees</t>
  </si>
  <si>
    <t>travel between assignments</t>
  </si>
  <si>
    <t>write funding reports</t>
  </si>
  <si>
    <t>supervise support personnel</t>
  </si>
  <si>
    <t>supervise grad student</t>
  </si>
  <si>
    <t>supervise CF</t>
  </si>
  <si>
    <t>write exit summarys and notices for exiting students</t>
  </si>
  <si>
    <t>send notices for evals &amp; reevals</t>
  </si>
  <si>
    <t>obtain parental permission</t>
  </si>
  <si>
    <t>communicate with other school team members</t>
  </si>
  <si>
    <t>note-taking related to IEP meetings, etc.</t>
  </si>
  <si>
    <t>keep due process files up to date and in compliance</t>
  </si>
  <si>
    <t>copying, other clerical</t>
  </si>
  <si>
    <t>other case management tasks</t>
  </si>
  <si>
    <t>Other Activities</t>
  </si>
  <si>
    <t>schedule/use interpreters for ELLs</t>
  </si>
  <si>
    <t>district emails, phone calls, etc.</t>
  </si>
  <si>
    <t>Total Weekly Hrs</t>
  </si>
  <si>
    <t>Typical Weekly Hrs</t>
  </si>
  <si>
    <r>
      <rPr>
        <b/>
        <sz val="11"/>
        <color theme="1"/>
        <rFont val="Calibri"/>
        <family val="2"/>
        <scheme val="minor"/>
      </rPr>
      <t xml:space="preserve">                       Workload Calculator: </t>
    </r>
    <r>
      <rPr>
        <b/>
        <u/>
        <sz val="11"/>
        <color theme="1"/>
        <rFont val="Calibri"/>
        <family val="2"/>
        <scheme val="minor"/>
      </rPr>
      <t>High-Level Report</t>
    </r>
  </si>
  <si>
    <t xml:space="preserve">  For the week of </t>
  </si>
  <si>
    <t xml:space="preserve">, my scheduled weekly hours were </t>
  </si>
  <si>
    <t>as indicated</t>
  </si>
  <si>
    <t xml:space="preserve">in my employment contract. </t>
  </si>
  <si>
    <t xml:space="preserve">  This week, I spent </t>
  </si>
  <si>
    <r>
      <t xml:space="preserve">hours providing </t>
    </r>
    <r>
      <rPr>
        <b/>
        <sz val="11"/>
        <color theme="1"/>
        <rFont val="Calibri"/>
        <family val="2"/>
        <scheme val="minor"/>
      </rPr>
      <t>direct services</t>
    </r>
    <r>
      <rPr>
        <sz val="11"/>
        <color theme="1"/>
        <rFont val="Calibri"/>
        <family val="2"/>
        <scheme val="minor"/>
      </rPr>
      <t xml:space="preserve">. Direct service provision accounted for </t>
    </r>
  </si>
  <si>
    <t xml:space="preserve">  of my total weekly workload.  </t>
  </si>
  <si>
    <r>
      <t xml:space="preserve">of hours were spent providing </t>
    </r>
    <r>
      <rPr>
        <b/>
        <sz val="11"/>
        <color theme="1"/>
        <rFont val="Calibri"/>
        <family val="2"/>
        <scheme val="minor"/>
      </rPr>
      <t>indirect services</t>
    </r>
    <r>
      <rPr>
        <sz val="11"/>
        <color theme="1"/>
        <rFont val="Calibri"/>
        <family val="2"/>
        <scheme val="minor"/>
      </rPr>
      <t>.</t>
    </r>
  </si>
  <si>
    <t xml:space="preserve">   I also provided </t>
  </si>
  <si>
    <t>hours (constituting</t>
  </si>
  <si>
    <r>
      <t xml:space="preserve">of my weekly workload) of </t>
    </r>
    <r>
      <rPr>
        <b/>
        <sz val="11"/>
        <color theme="1"/>
        <rFont val="Calibri"/>
        <family val="2"/>
        <scheme val="minor"/>
      </rPr>
      <t>indirect services in the</t>
    </r>
  </si>
  <si>
    <r>
      <rPr>
        <b/>
        <sz val="11"/>
        <color theme="1"/>
        <rFont val="Calibri"/>
        <family val="2"/>
        <scheme val="minor"/>
      </rPr>
      <t>general education setting</t>
    </r>
    <r>
      <rPr>
        <sz val="11"/>
        <color theme="1"/>
        <rFont val="Calibri"/>
        <family val="2"/>
        <scheme val="minor"/>
      </rPr>
      <t>.</t>
    </r>
  </si>
  <si>
    <r>
      <t xml:space="preserve">   Compliance activities</t>
    </r>
    <r>
      <rPr>
        <sz val="11"/>
        <color theme="1"/>
        <rFont val="Calibri"/>
        <family val="2"/>
        <scheme val="minor"/>
      </rPr>
      <t xml:space="preserve"> accounted for </t>
    </r>
  </si>
  <si>
    <t xml:space="preserve">hours of my week, or </t>
  </si>
  <si>
    <t>of the total workload.</t>
  </si>
  <si>
    <r>
      <t xml:space="preserve">   Finally, </t>
    </r>
    <r>
      <rPr>
        <b/>
        <sz val="11"/>
        <color theme="1"/>
        <rFont val="Calibri"/>
        <family val="2"/>
        <scheme val="minor"/>
      </rPr>
      <t>other activities</t>
    </r>
    <r>
      <rPr>
        <sz val="11"/>
        <color theme="1"/>
        <rFont val="Calibri"/>
        <family val="2"/>
        <scheme val="minor"/>
      </rPr>
      <t xml:space="preserve">, such as email and phone communication and working with interpreters was </t>
    </r>
  </si>
  <si>
    <t>of my workload, or</t>
  </si>
  <si>
    <t>total hours.</t>
  </si>
  <si>
    <t>represented the bulk of my workload during this week;</t>
  </si>
  <si>
    <t>represented the smallest portion of my workload this week.</t>
  </si>
  <si>
    <r>
      <t xml:space="preserve">                       Workload Calculator: </t>
    </r>
    <r>
      <rPr>
        <b/>
        <u/>
        <sz val="11"/>
        <color theme="1"/>
        <rFont val="Calibri"/>
        <family val="2"/>
        <scheme val="minor"/>
      </rPr>
      <t>Detail-Level Report</t>
    </r>
  </si>
  <si>
    <t xml:space="preserve"> For the week of </t>
  </si>
  <si>
    <t xml:space="preserve">   This week, I spent </t>
  </si>
  <si>
    <r>
      <t xml:space="preserve">hours providing </t>
    </r>
    <r>
      <rPr>
        <b/>
        <sz val="11"/>
        <color theme="1"/>
        <rFont val="Calibri"/>
        <family val="2"/>
        <scheme val="minor"/>
      </rPr>
      <t xml:space="preserve">direct services </t>
    </r>
    <r>
      <rPr>
        <sz val="11"/>
        <color theme="1"/>
        <rFont val="Calibri"/>
        <family val="2"/>
        <scheme val="minor"/>
      </rPr>
      <t>in pull-out, in-class, and evaluations and</t>
    </r>
  </si>
  <si>
    <t xml:space="preserve">reevaluations. This direct service provision accounted for </t>
  </si>
  <si>
    <t>of my total weekly workload.</t>
  </si>
  <si>
    <t>Within direct services,I spent the most time(</t>
  </si>
  <si>
    <t>hours) providing the following services:</t>
  </si>
  <si>
    <r>
      <t xml:space="preserve">of my hours were spent providing </t>
    </r>
    <r>
      <rPr>
        <b/>
        <sz val="11"/>
        <color theme="1"/>
        <rFont val="Calibri"/>
        <family val="2"/>
        <scheme val="minor"/>
      </rPr>
      <t>indirect services</t>
    </r>
    <r>
      <rPr>
        <sz val="11"/>
        <color theme="1"/>
        <rFont val="Calibri"/>
        <family val="2"/>
        <scheme val="minor"/>
      </rPr>
      <t>, such as attending student team meetings,</t>
    </r>
  </si>
  <si>
    <t>training teachers and other staff, and designing lesson plans. Within indirect services,</t>
  </si>
  <si>
    <t>to</t>
  </si>
  <si>
    <t>required the most time</t>
  </si>
  <si>
    <t>(</t>
  </si>
  <si>
    <t>hours);</t>
  </si>
  <si>
    <t>required the least time</t>
  </si>
  <si>
    <t>hours).</t>
  </si>
  <si>
    <r>
      <t xml:space="preserve">of my weekly workload) of </t>
    </r>
    <r>
      <rPr>
        <b/>
        <sz val="11"/>
        <color theme="1"/>
        <rFont val="Calibri"/>
        <family val="2"/>
        <scheme val="minor"/>
      </rPr>
      <t>indirect services in</t>
    </r>
  </si>
  <si>
    <r>
      <rPr>
        <b/>
        <sz val="11"/>
        <color theme="1"/>
        <rFont val="Calibri"/>
        <family val="2"/>
        <scheme val="minor"/>
      </rPr>
      <t>the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general education setting</t>
    </r>
    <r>
      <rPr>
        <sz val="11"/>
        <color theme="1"/>
        <rFont val="Calibri"/>
        <family val="2"/>
        <scheme val="minor"/>
      </rPr>
      <t>, which includes observing students (</t>
    </r>
  </si>
  <si>
    <t>hours),</t>
  </si>
  <si>
    <t>adapting curriculum &amp; materials for students on my caseload (</t>
  </si>
  <si>
    <t>and consulting with teachers pre-referral and about students on my caseload</t>
  </si>
  <si>
    <r>
      <t xml:space="preserve">   Compliance activities,</t>
    </r>
    <r>
      <rPr>
        <sz val="11"/>
        <color theme="1"/>
        <rFont val="Calibri"/>
        <family val="2"/>
        <scheme val="minor"/>
      </rPr>
      <t xml:space="preserve"> including attending staff meetings</t>
    </r>
  </si>
  <si>
    <t>evaluation and reevaluation meetings (</t>
  </si>
  <si>
    <t xml:space="preserve">hours), </t>
  </si>
  <si>
    <t>completing progress reports (</t>
  </si>
  <si>
    <t>hours), &amp; other related duties accounted for a total of</t>
  </si>
  <si>
    <t>hours of my week, or</t>
  </si>
  <si>
    <r>
      <t xml:space="preserve">   Finally, </t>
    </r>
    <r>
      <rPr>
        <b/>
        <sz val="11"/>
        <color theme="1"/>
        <rFont val="Calibri"/>
        <family val="2"/>
        <scheme val="minor"/>
      </rPr>
      <t>other activities</t>
    </r>
    <r>
      <rPr>
        <sz val="11"/>
        <color theme="1"/>
        <rFont val="Calibri"/>
        <family val="2"/>
        <scheme val="minor"/>
      </rPr>
      <t>, such as email &amp; phone communication</t>
    </r>
  </si>
  <si>
    <t xml:space="preserve">&amp; working with interpreters ( </t>
  </si>
  <si>
    <t>hours) accounted for</t>
  </si>
  <si>
    <t>of my workload (</t>
  </si>
  <si>
    <t>total hours).</t>
  </si>
  <si>
    <t>represented the largest portion of my workload this week;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</si>
</sst>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4"/>
      <color theme="0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4"/>
      <name val="Calibri"/>
      <family val="2"/>
      <scheme val="minor"/>
    </font>
    <font>
      <sz val="11"/>
      <color theme="8"/>
      <name val="Calibri"/>
      <family val="2"/>
      <scheme val="minor"/>
    </font>
    <font>
      <u/>
      <sz val="11"/>
      <color theme="8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sz val="10"/>
      <color theme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3ECFA"/>
        <bgColor indexed="64"/>
      </patternFill>
    </fill>
    <fill>
      <patternFill patternType="solid">
        <fgColor theme="2" tint="-9.9978637043366805E-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33">
    <xf numFmtId="0" fontId="0" fillId="0" borderId="0" xfId="0"/>
    <xf numFmtId="0" fontId="3" fillId="0" borderId="0" xfId="0" applyFont="1" applyProtection="1"/>
    <xf numFmtId="0" fontId="0" fillId="0" borderId="0" xfId="0" applyFill="1" applyProtection="1"/>
    <xf numFmtId="0" fontId="0" fillId="0" borderId="0" xfId="0" applyProtection="1"/>
    <xf numFmtId="0" fontId="8" fillId="0" borderId="0" xfId="0" applyFont="1" applyProtection="1"/>
    <xf numFmtId="0" fontId="1" fillId="0" borderId="0" xfId="0" applyFont="1" applyBorder="1" applyProtection="1"/>
    <xf numFmtId="0" fontId="0" fillId="0" borderId="0" xfId="0" applyFill="1" applyBorder="1" applyProtection="1"/>
    <xf numFmtId="0" fontId="0" fillId="0" borderId="1" xfId="0" applyFont="1" applyBorder="1" applyProtection="1"/>
    <xf numFmtId="0" fontId="0" fillId="0" borderId="2" xfId="0" applyFill="1" applyBorder="1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0" xfId="0" applyFont="1" applyBorder="1" applyProtection="1"/>
    <xf numFmtId="0" fontId="0" fillId="0" borderId="0" xfId="0" applyBorder="1" applyProtection="1"/>
    <xf numFmtId="0" fontId="0" fillId="0" borderId="0" xfId="0" applyFont="1" applyProtection="1"/>
    <xf numFmtId="0" fontId="1" fillId="0" borderId="0" xfId="0" applyFont="1" applyProtection="1"/>
    <xf numFmtId="0" fontId="1" fillId="0" borderId="0" xfId="0" applyFont="1" applyFill="1" applyProtection="1"/>
    <xf numFmtId="0" fontId="4" fillId="0" borderId="0" xfId="0" applyFont="1" applyProtection="1"/>
    <xf numFmtId="0" fontId="5" fillId="0" borderId="0" xfId="0" applyFont="1" applyProtection="1"/>
    <xf numFmtId="0" fontId="10" fillId="0" borderId="0" xfId="0" applyFont="1" applyProtection="1"/>
    <xf numFmtId="0" fontId="8" fillId="0" borderId="0" xfId="0" applyFont="1" applyFill="1" applyProtection="1"/>
    <xf numFmtId="0" fontId="0" fillId="0" borderId="18" xfId="0" applyFont="1" applyBorder="1" applyProtection="1"/>
    <xf numFmtId="0" fontId="0" fillId="0" borderId="18" xfId="0" applyFont="1" applyFill="1" applyBorder="1" applyProtection="1"/>
    <xf numFmtId="0" fontId="8" fillId="0" borderId="0" xfId="0" applyFont="1" applyFill="1" applyBorder="1" applyProtection="1"/>
    <xf numFmtId="0" fontId="8" fillId="0" borderId="0" xfId="0" applyFont="1" applyBorder="1" applyProtection="1"/>
    <xf numFmtId="0" fontId="0" fillId="0" borderId="0" xfId="0" applyFont="1" applyFill="1" applyProtection="1"/>
    <xf numFmtId="0" fontId="0" fillId="2" borderId="13" xfId="0" applyFill="1" applyBorder="1" applyProtection="1">
      <protection locked="0"/>
    </xf>
    <xf numFmtId="0" fontId="8" fillId="0" borderId="0" xfId="0" applyFont="1" applyAlignment="1" applyProtection="1"/>
    <xf numFmtId="0" fontId="10" fillId="0" borderId="0" xfId="0" applyFont="1" applyAlignment="1" applyProtection="1"/>
    <xf numFmtId="0" fontId="8" fillId="0" borderId="10" xfId="0" applyFont="1" applyFill="1" applyBorder="1" applyProtection="1"/>
    <xf numFmtId="0" fontId="8" fillId="0" borderId="0" xfId="0" applyFont="1" applyFill="1" applyBorder="1" applyAlignment="1" applyProtection="1"/>
    <xf numFmtId="0" fontId="7" fillId="0" borderId="15" xfId="0" applyFont="1" applyBorder="1" applyAlignment="1" applyProtection="1">
      <alignment wrapText="1"/>
      <protection locked="0"/>
    </xf>
    <xf numFmtId="0" fontId="0" fillId="4" borderId="7" xfId="0" applyFill="1" applyBorder="1" applyProtection="1">
      <protection locked="0"/>
    </xf>
    <xf numFmtId="0" fontId="0" fillId="5" borderId="7" xfId="0" applyFill="1" applyBorder="1" applyProtection="1">
      <protection locked="0"/>
    </xf>
    <xf numFmtId="0" fontId="0" fillId="6" borderId="7" xfId="0" applyFill="1" applyBorder="1" applyProtection="1">
      <protection locked="0"/>
    </xf>
    <xf numFmtId="0" fontId="0" fillId="7" borderId="7" xfId="0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0" fillId="0" borderId="0" xfId="0" applyFont="1" applyFill="1" applyBorder="1" applyProtection="1"/>
    <xf numFmtId="0" fontId="0" fillId="0" borderId="7" xfId="0" applyBorder="1" applyProtection="1"/>
    <xf numFmtId="0" fontId="0" fillId="0" borderId="7" xfId="0" applyFont="1" applyBorder="1" applyProtection="1"/>
    <xf numFmtId="9" fontId="0" fillId="0" borderId="7" xfId="1" applyFont="1" applyBorder="1" applyProtection="1"/>
    <xf numFmtId="0" fontId="0" fillId="0" borderId="15" xfId="0" applyBorder="1" applyAlignment="1" applyProtection="1">
      <alignment wrapText="1"/>
    </xf>
    <xf numFmtId="0" fontId="0" fillId="0" borderId="12" xfId="0" applyBorder="1" applyAlignment="1" applyProtection="1">
      <alignment wrapText="1"/>
    </xf>
    <xf numFmtId="0" fontId="0" fillId="0" borderId="11" xfId="0" applyFill="1" applyBorder="1" applyProtection="1"/>
    <xf numFmtId="0" fontId="0" fillId="0" borderId="11" xfId="0" applyBorder="1" applyProtection="1"/>
    <xf numFmtId="0" fontId="0" fillId="0" borderId="13" xfId="0" applyBorder="1" applyProtection="1"/>
    <xf numFmtId="0" fontId="1" fillId="3" borderId="16" xfId="0" applyFont="1" applyFill="1" applyBorder="1" applyAlignment="1" applyProtection="1">
      <alignment wrapText="1"/>
    </xf>
    <xf numFmtId="0" fontId="1" fillId="3" borderId="0" xfId="0" applyFont="1" applyFill="1" applyProtection="1"/>
    <xf numFmtId="9" fontId="0" fillId="3" borderId="0" xfId="1" applyNumberFormat="1" applyFont="1" applyFill="1" applyProtection="1"/>
    <xf numFmtId="0" fontId="0" fillId="0" borderId="9" xfId="0" applyBorder="1" applyProtection="1"/>
    <xf numFmtId="0" fontId="0" fillId="0" borderId="9" xfId="0" applyBorder="1" applyAlignment="1" applyProtection="1">
      <alignment wrapText="1"/>
    </xf>
    <xf numFmtId="0" fontId="0" fillId="0" borderId="17" xfId="0" applyBorder="1" applyAlignment="1" applyProtection="1">
      <alignment wrapText="1"/>
    </xf>
    <xf numFmtId="0" fontId="0" fillId="0" borderId="18" xfId="0" applyBorder="1" applyProtection="1"/>
    <xf numFmtId="0" fontId="0" fillId="0" borderId="8" xfId="0" applyBorder="1" applyProtection="1"/>
    <xf numFmtId="0" fontId="0" fillId="0" borderId="16" xfId="0" applyBorder="1" applyAlignment="1" applyProtection="1">
      <alignment wrapText="1"/>
    </xf>
    <xf numFmtId="0" fontId="0" fillId="0" borderId="8" xfId="0" applyBorder="1" applyAlignment="1" applyProtection="1">
      <alignment wrapText="1"/>
    </xf>
    <xf numFmtId="0" fontId="6" fillId="0" borderId="0" xfId="0" applyFont="1" applyProtection="1"/>
    <xf numFmtId="0" fontId="6" fillId="0" borderId="0" xfId="0" applyFont="1" applyFill="1" applyProtection="1"/>
    <xf numFmtId="0" fontId="5" fillId="0" borderId="0" xfId="0" applyFont="1" applyFill="1" applyProtection="1"/>
    <xf numFmtId="0" fontId="1" fillId="8" borderId="7" xfId="0" applyFont="1" applyFill="1" applyBorder="1" applyProtection="1"/>
    <xf numFmtId="0" fontId="0" fillId="8" borderId="7" xfId="0" applyFill="1" applyBorder="1" applyProtection="1"/>
    <xf numFmtId="0" fontId="1" fillId="3" borderId="14" xfId="0" applyFont="1" applyFill="1" applyBorder="1" applyAlignment="1" applyProtection="1">
      <alignment wrapText="1"/>
    </xf>
    <xf numFmtId="0" fontId="13" fillId="0" borderId="0" xfId="0" applyFont="1" applyProtection="1"/>
    <xf numFmtId="0" fontId="12" fillId="0" borderId="21" xfId="0" applyFont="1" applyBorder="1" applyProtection="1"/>
    <xf numFmtId="0" fontId="0" fillId="0" borderId="22" xfId="0" applyBorder="1" applyProtection="1"/>
    <xf numFmtId="0" fontId="0" fillId="0" borderId="23" xfId="0" applyBorder="1" applyProtection="1"/>
    <xf numFmtId="164" fontId="18" fillId="0" borderId="20" xfId="0" applyNumberFormat="1" applyFont="1" applyBorder="1" applyAlignment="1" applyProtection="1">
      <alignment horizontal="center"/>
    </xf>
    <xf numFmtId="9" fontId="11" fillId="0" borderId="0" xfId="0" applyNumberFormat="1" applyFont="1" applyBorder="1" applyProtection="1"/>
    <xf numFmtId="9" fontId="19" fillId="0" borderId="20" xfId="0" applyNumberFormat="1" applyFont="1" applyBorder="1" applyAlignment="1" applyProtection="1">
      <alignment horizontal="center"/>
    </xf>
    <xf numFmtId="164" fontId="11" fillId="0" borderId="0" xfId="0" applyNumberFormat="1" applyFont="1" applyBorder="1" applyProtection="1"/>
    <xf numFmtId="9" fontId="18" fillId="0" borderId="20" xfId="1" applyFont="1" applyBorder="1" applyAlignment="1" applyProtection="1">
      <alignment horizontal="center"/>
    </xf>
    <xf numFmtId="164" fontId="12" fillId="0" borderId="20" xfId="0" applyNumberFormat="1" applyFont="1" applyBorder="1" applyAlignment="1" applyProtection="1">
      <alignment horizontal="center"/>
    </xf>
    <xf numFmtId="0" fontId="0" fillId="0" borderId="0" xfId="0" applyAlignment="1" applyProtection="1">
      <alignment vertical="center"/>
    </xf>
    <xf numFmtId="9" fontId="18" fillId="0" borderId="20" xfId="0" applyNumberFormat="1" applyFont="1" applyBorder="1" applyAlignment="1" applyProtection="1">
      <alignment horizontal="center"/>
    </xf>
    <xf numFmtId="0" fontId="1" fillId="0" borderId="0" xfId="0" applyFont="1" applyAlignment="1" applyProtection="1">
      <alignment vertical="center"/>
    </xf>
    <xf numFmtId="0" fontId="0" fillId="0" borderId="0" xfId="0" applyAlignment="1" applyProtection="1">
      <alignment vertical="top"/>
    </xf>
    <xf numFmtId="0" fontId="0" fillId="0" borderId="0" xfId="0" applyAlignment="1" applyProtection="1"/>
    <xf numFmtId="9" fontId="11" fillId="0" borderId="0" xfId="0" applyNumberFormat="1" applyFont="1" applyProtection="1"/>
    <xf numFmtId="164" fontId="11" fillId="0" borderId="0" xfId="0" applyNumberFormat="1" applyFont="1" applyProtection="1"/>
    <xf numFmtId="9" fontId="19" fillId="0" borderId="20" xfId="0" applyNumberFormat="1" applyFont="1" applyBorder="1" applyProtection="1"/>
    <xf numFmtId="9" fontId="14" fillId="0" borderId="0" xfId="0" applyNumberFormat="1" applyFont="1" applyBorder="1" applyProtection="1"/>
    <xf numFmtId="164" fontId="15" fillId="0" borderId="20" xfId="0" applyNumberFormat="1" applyFont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top" wrapText="1"/>
    </xf>
    <xf numFmtId="0" fontId="16" fillId="0" borderId="0" xfId="0" applyFont="1" applyFill="1" applyBorder="1" applyAlignment="1" applyProtection="1">
      <alignment vertical="center" wrapText="1"/>
    </xf>
    <xf numFmtId="164" fontId="16" fillId="0" borderId="0" xfId="0" applyNumberFormat="1" applyFont="1" applyBorder="1" applyAlignment="1" applyProtection="1">
      <alignment vertical="center"/>
    </xf>
    <xf numFmtId="0" fontId="16" fillId="0" borderId="0" xfId="0" applyFont="1" applyBorder="1" applyAlignment="1" applyProtection="1">
      <alignment vertical="center" wrapText="1"/>
    </xf>
    <xf numFmtId="9" fontId="12" fillId="0" borderId="20" xfId="1" applyFont="1" applyBorder="1" applyProtection="1"/>
    <xf numFmtId="9" fontId="12" fillId="0" borderId="0" xfId="1" applyFont="1" applyBorder="1" applyProtection="1"/>
    <xf numFmtId="0" fontId="16" fillId="0" borderId="0" xfId="0" applyFont="1" applyBorder="1" applyProtection="1"/>
    <xf numFmtId="0" fontId="15" fillId="0" borderId="21" xfId="0" applyFont="1" applyBorder="1" applyProtection="1"/>
    <xf numFmtId="0" fontId="0" fillId="0" borderId="22" xfId="0" applyFont="1" applyBorder="1" applyProtection="1"/>
    <xf numFmtId="0" fontId="0" fillId="0" borderId="0" xfId="0" applyAlignment="1" applyProtection="1">
      <alignment horizontal="right"/>
    </xf>
    <xf numFmtId="164" fontId="15" fillId="0" borderId="20" xfId="0" applyNumberFormat="1" applyFont="1" applyBorder="1" applyAlignment="1" applyProtection="1">
      <alignment horizontal="center"/>
    </xf>
    <xf numFmtId="0" fontId="15" fillId="0" borderId="0" xfId="0" applyFont="1" applyBorder="1" applyProtection="1"/>
    <xf numFmtId="0" fontId="15" fillId="0" borderId="21" xfId="0" applyFont="1" applyBorder="1" applyAlignment="1" applyProtection="1">
      <alignment vertical="center"/>
    </xf>
    <xf numFmtId="0" fontId="0" fillId="0" borderId="22" xfId="0" applyBorder="1" applyAlignment="1" applyProtection="1">
      <alignment vertical="center"/>
    </xf>
    <xf numFmtId="0" fontId="15" fillId="0" borderId="22" xfId="0" applyFont="1" applyBorder="1" applyAlignment="1" applyProtection="1">
      <alignment vertical="center"/>
    </xf>
    <xf numFmtId="0" fontId="15" fillId="0" borderId="23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0" fillId="0" borderId="0" xfId="0" applyAlignment="1" applyProtection="1">
      <alignment horizontal="right" vertical="center"/>
    </xf>
    <xf numFmtId="0" fontId="0" fillId="0" borderId="0" xfId="0" applyAlignment="1" applyProtection="1">
      <alignment horizontal="left" vertical="center"/>
    </xf>
    <xf numFmtId="9" fontId="12" fillId="0" borderId="20" xfId="0" applyNumberFormat="1" applyFont="1" applyBorder="1" applyAlignment="1" applyProtection="1"/>
    <xf numFmtId="164" fontId="12" fillId="0" borderId="0" xfId="0" applyNumberFormat="1" applyFont="1" applyBorder="1" applyProtection="1"/>
    <xf numFmtId="9" fontId="12" fillId="0" borderId="0" xfId="0" applyNumberFormat="1" applyFont="1" applyBorder="1" applyAlignment="1" applyProtection="1"/>
    <xf numFmtId="164" fontId="15" fillId="0" borderId="0" xfId="0" applyNumberFormat="1" applyFont="1" applyBorder="1" applyProtection="1"/>
    <xf numFmtId="164" fontId="9" fillId="0" borderId="0" xfId="0" applyNumberFormat="1" applyFont="1" applyBorder="1" applyProtection="1"/>
    <xf numFmtId="164" fontId="15" fillId="0" borderId="0" xfId="0" applyNumberFormat="1" applyFont="1" applyBorder="1" applyAlignment="1" applyProtection="1">
      <alignment vertical="center"/>
    </xf>
    <xf numFmtId="164" fontId="15" fillId="0" borderId="0" xfId="0" applyNumberFormat="1" applyFont="1" applyBorder="1" applyAlignment="1" applyProtection="1">
      <alignment horizontal="center" vertical="center"/>
    </xf>
    <xf numFmtId="164" fontId="15" fillId="0" borderId="0" xfId="0" applyNumberFormat="1" applyFont="1" applyBorder="1" applyAlignment="1" applyProtection="1">
      <alignment horizontal="center"/>
    </xf>
    <xf numFmtId="0" fontId="0" fillId="0" borderId="0" xfId="0" applyFont="1" applyAlignment="1" applyProtection="1">
      <alignment vertical="center"/>
    </xf>
    <xf numFmtId="0" fontId="0" fillId="0" borderId="0" xfId="0" applyFont="1" applyAlignment="1" applyProtection="1"/>
    <xf numFmtId="9" fontId="12" fillId="0" borderId="20" xfId="0" applyNumberFormat="1" applyFont="1" applyBorder="1" applyProtection="1"/>
    <xf numFmtId="164" fontId="15" fillId="0" borderId="20" xfId="0" applyNumberFormat="1" applyFont="1" applyBorder="1" applyProtection="1"/>
    <xf numFmtId="0" fontId="0" fillId="0" borderId="0" xfId="0" applyAlignment="1" applyProtection="1">
      <alignment wrapText="1"/>
    </xf>
    <xf numFmtId="49" fontId="17" fillId="2" borderId="0" xfId="0" applyNumberFormat="1" applyFont="1" applyFill="1" applyBorder="1" applyProtection="1">
      <protection locked="0"/>
    </xf>
    <xf numFmtId="0" fontId="15" fillId="0" borderId="0" xfId="0" applyFont="1" applyAlignment="1" applyProtection="1">
      <alignment horizontal="left" wrapText="1"/>
    </xf>
    <xf numFmtId="0" fontId="0" fillId="0" borderId="0" xfId="0" applyFont="1" applyAlignment="1" applyProtection="1">
      <alignment horizontal="left" wrapText="1"/>
    </xf>
    <xf numFmtId="0" fontId="0" fillId="0" borderId="4" xfId="0" applyFont="1" applyBorder="1" applyAlignment="1" applyProtection="1">
      <alignment horizontal="left" vertical="top" wrapText="1"/>
    </xf>
    <xf numFmtId="0" fontId="0" fillId="0" borderId="5" xfId="0" applyFont="1" applyBorder="1" applyAlignment="1" applyProtection="1">
      <alignment horizontal="left" vertical="top" wrapText="1"/>
    </xf>
    <xf numFmtId="0" fontId="0" fillId="0" borderId="6" xfId="0" applyFont="1" applyBorder="1" applyAlignment="1" applyProtection="1">
      <alignment horizontal="left" vertical="top" wrapText="1"/>
    </xf>
    <xf numFmtId="0" fontId="15" fillId="0" borderId="21" xfId="0" applyFont="1" applyBorder="1" applyAlignment="1" applyProtection="1">
      <alignment horizontal="left" vertical="center" wrapText="1"/>
    </xf>
    <xf numFmtId="0" fontId="15" fillId="0" borderId="22" xfId="0" applyFont="1" applyBorder="1" applyAlignment="1" applyProtection="1">
      <alignment horizontal="left" vertical="center" wrapText="1"/>
    </xf>
    <xf numFmtId="0" fontId="15" fillId="0" borderId="23" xfId="0" applyFont="1" applyBorder="1" applyAlignment="1" applyProtection="1">
      <alignment horizontal="left" vertical="center" wrapText="1"/>
    </xf>
    <xf numFmtId="0" fontId="15" fillId="0" borderId="21" xfId="0" applyFont="1" applyBorder="1" applyAlignment="1" applyProtection="1">
      <alignment horizontal="left" vertical="center"/>
    </xf>
    <xf numFmtId="0" fontId="15" fillId="0" borderId="22" xfId="0" applyFont="1" applyBorder="1" applyAlignment="1" applyProtection="1">
      <alignment horizontal="left" vertical="center"/>
    </xf>
    <xf numFmtId="0" fontId="15" fillId="0" borderId="23" xfId="0" applyFont="1" applyBorder="1" applyAlignment="1" applyProtection="1">
      <alignment horizontal="left" vertical="center"/>
    </xf>
    <xf numFmtId="0" fontId="15" fillId="0" borderId="25" xfId="0" applyFont="1" applyBorder="1" applyAlignment="1" applyProtection="1">
      <alignment horizontal="left" vertical="center" wrapText="1"/>
    </xf>
    <xf numFmtId="0" fontId="15" fillId="0" borderId="24" xfId="0" applyFont="1" applyBorder="1" applyAlignment="1" applyProtection="1">
      <alignment horizontal="left" vertical="center" wrapText="1"/>
    </xf>
    <xf numFmtId="0" fontId="15" fillId="0" borderId="26" xfId="0" applyFont="1" applyBorder="1" applyAlignment="1" applyProtection="1">
      <alignment horizontal="left" vertical="center" wrapText="1"/>
    </xf>
    <xf numFmtId="0" fontId="15" fillId="0" borderId="27" xfId="0" applyFont="1" applyBorder="1" applyAlignment="1" applyProtection="1">
      <alignment horizontal="left" vertical="center" wrapText="1"/>
    </xf>
    <xf numFmtId="0" fontId="15" fillId="0" borderId="28" xfId="0" applyFont="1" applyBorder="1" applyAlignment="1" applyProtection="1">
      <alignment horizontal="left" vertical="center" wrapText="1"/>
    </xf>
    <xf numFmtId="0" fontId="15" fillId="0" borderId="29" xfId="0" applyFont="1" applyBorder="1" applyAlignment="1" applyProtection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3ECFA"/>
      <color rgb="FFE8DBF5"/>
      <color rgb="FFA16DD5"/>
      <color rgb="FF537DC9"/>
      <color rgb="FF7093D2"/>
      <color rgb="FF99A8BD"/>
      <color rgb="FF69809F"/>
      <color rgb="FFBACAE8"/>
      <color rgb="FF9DB6DF"/>
      <color rgb="FF2D4F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>
                <a:latin typeface="Trebuchet MS" panose="020B0603020202020204" pitchFamily="34" charset="0"/>
              </a:rPr>
              <a:t>Chart 1: Proportion of Hours</a:t>
            </a:r>
            <a:r>
              <a:rPr lang="en-US" sz="1400" b="1" baseline="0">
                <a:latin typeface="Trebuchet MS" panose="020B0603020202020204" pitchFamily="34" charset="0"/>
              </a:rPr>
              <a:t> by Function Category</a:t>
            </a:r>
            <a:endParaRPr lang="en-US" sz="1400" b="1">
              <a:latin typeface="Trebuchet MS" panose="020B0603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7828059751106312E-2"/>
          <c:y val="0.19461597170861156"/>
          <c:w val="0.50357002472316292"/>
          <c:h val="0.71569219154560682"/>
        </c:manualLayout>
      </c:layout>
      <c:doughnutChart>
        <c:varyColors val="1"/>
        <c:ser>
          <c:idx val="0"/>
          <c:order val="0"/>
          <c:spPr>
            <a:ln>
              <a:solidFill>
                <a:schemeClr val="bg1">
                  <a:lumMod val="50000"/>
                </a:schemeClr>
              </a:solidFill>
            </a:ln>
          </c:spPr>
          <c:dPt>
            <c:idx val="0"/>
            <c:bubble3D val="0"/>
            <c:spPr>
              <a:solidFill>
                <a:srgbClr val="000066"/>
              </a:solidFill>
              <a:ln>
                <a:solidFill>
                  <a:schemeClr val="bg2">
                    <a:lumMod val="50000"/>
                  </a:schemeClr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3CE-4A92-B3BA-915598266F6C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3CE-4A92-B3BA-915598266F6C}"/>
              </c:ext>
            </c:extLst>
          </c:dPt>
          <c:dPt>
            <c:idx val="2"/>
            <c:bubble3D val="0"/>
            <c:spPr>
              <a:solidFill>
                <a:srgbClr val="7030A0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3CE-4A92-B3BA-915598266F6C}"/>
              </c:ext>
            </c:extLst>
          </c:dPt>
          <c:dPt>
            <c:idx val="3"/>
            <c:bubble3D val="0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3CE-4A92-B3BA-915598266F6C}"/>
              </c:ext>
            </c:extLst>
          </c:dPt>
          <c:dPt>
            <c:idx val="4"/>
            <c:bubble3D val="0"/>
            <c:spPr>
              <a:solidFill>
                <a:schemeClr val="accent6">
                  <a:shade val="53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3CE-4A92-B3BA-915598266F6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(Data!$A$15,Data!$A$20,Data!$A$39,Data!$A$48,Data!$A$82)</c:f>
              <c:strCache>
                <c:ptCount val="5"/>
                <c:pt idx="0">
                  <c:v>Direct Services</c:v>
                </c:pt>
                <c:pt idx="1">
                  <c:v>Indirect Services</c:v>
                </c:pt>
                <c:pt idx="2">
                  <c:v>Indirect Services in Gen Ed Setting</c:v>
                </c:pt>
                <c:pt idx="3">
                  <c:v>Compliance to Support Federal, State and District Mandates and Case Management Duties</c:v>
                </c:pt>
                <c:pt idx="4">
                  <c:v>Other Activities</c:v>
                </c:pt>
              </c:strCache>
            </c:strRef>
          </c:cat>
          <c:val>
            <c:numRef>
              <c:f>(Data!$I$15,Data!$I$20,Data!$I$39,Data!$I$48,Data!$I$82)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5B-49A5-8DD9-AFD10B5AD21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9106492427232871"/>
          <c:y val="0.16242603711036094"/>
          <c:w val="0.39431814126682435"/>
          <c:h val="0.793959041755920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800" baseline="0">
              <a:solidFill>
                <a:schemeClr val="dk1">
                  <a:lumMod val="75000"/>
                  <a:lumOff val="25000"/>
                </a:schemeClr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bg1">
          <a:lumMod val="75000"/>
          <a:alpha val="99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>
                <a:latin typeface="Trebuchet MS" panose="020B0603020202020204" pitchFamily="34" charset="0"/>
              </a:rPr>
              <a:t>Chart 2: Total Weekly Hours vs.Scheduled Weekly Hours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7828059751106312E-2"/>
          <c:y val="0.27304739848695386"/>
          <c:w val="0.59381344334477082"/>
          <c:h val="0.6372607688744789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Data!$A$87</c:f>
              <c:strCache>
                <c:ptCount val="1"/>
                <c:pt idx="0">
                  <c:v>Total Weekly Hrs</c:v>
                </c:pt>
              </c:strCache>
            </c:strRef>
          </c:tx>
          <c:spPr>
            <a:solidFill>
              <a:srgbClr val="7093D2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Lbl>
              <c:idx val="0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1" i="0" u="none" strike="noStrike" kern="1200" baseline="0">
                      <a:solidFill>
                        <a:srgbClr val="537DC9"/>
                      </a:solidFill>
                      <a:effectLst>
                        <a:outerShdw blurRad="50800" dist="38100" dir="2700000" algn="tl" rotWithShape="0">
                          <a:prstClr val="black">
                            <a:alpha val="40000"/>
                          </a:prstClr>
                        </a:outerShdw>
                      </a:effectLst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432-4C6C-848B-0399772F9C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rgbClr val="537DC9"/>
                    </a:solidFill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Data!$B$87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C2A-46D8-A1B0-6EF26E7B979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31372367"/>
        <c:axId val="2059327103"/>
      </c:barChart>
      <c:scatterChart>
        <c:scatterStyle val="lineMarker"/>
        <c:varyColors val="0"/>
        <c:ser>
          <c:idx val="2"/>
          <c:order val="1"/>
          <c:tx>
            <c:strRef>
              <c:f>Data!$B$10</c:f>
              <c:strCache>
                <c:ptCount val="1"/>
                <c:pt idx="0">
                  <c:v>Scheduled Weekly Hours</c:v>
                </c:pt>
              </c:strCache>
            </c:strRef>
          </c:tx>
          <c:spPr>
            <a:ln w="31750" cap="rnd">
              <a:solidFill>
                <a:srgbClr val="C00000">
                  <a:alpha val="85000"/>
                </a:srgb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6423173803526523E-2"/>
                  <c:y val="-0.2666666666666667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32-4C6C-848B-0399772F9C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rgbClr val="C00000"/>
                    </a:solidFill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y"/>
            <c:errBarType val="both"/>
            <c:errValType val="fixedVal"/>
            <c:noEndCap val="1"/>
            <c:val val="1"/>
            <c:spPr>
              <a:noFill/>
              <a:ln w="28575">
                <a:solidFill>
                  <a:srgbClr val="C00000"/>
                </a:solidFill>
                <a:round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errBars>
          <c:xVal>
            <c:numRef>
              <c:f>Data!$B$11</c:f>
              <c:numCache>
                <c:formatCode>0.0</c:formatCode>
                <c:ptCount val="1"/>
                <c:pt idx="0">
                  <c:v>0</c:v>
                </c:pt>
              </c:numCache>
            </c:numRef>
          </c:xVal>
          <c:yVal>
            <c:numRef>
              <c:f>Data!$B$89</c:f>
              <c:numCache>
                <c:formatCode>General</c:formatCode>
                <c:ptCount val="1"/>
                <c:pt idx="0">
                  <c:v>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DC2A-46D8-A1B0-6EF26E7B979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458294719"/>
        <c:axId val="458294287"/>
      </c:scatterChart>
      <c:valAx>
        <c:axId val="2059327103"/>
        <c:scaling>
          <c:orientation val="minMax"/>
          <c:max val="50"/>
          <c:min val="0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372367"/>
        <c:crosses val="autoZero"/>
        <c:crossBetween val="between"/>
        <c:majorUnit val="5"/>
      </c:valAx>
      <c:catAx>
        <c:axId val="131372367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059327103"/>
        <c:crosses val="autoZero"/>
        <c:auto val="1"/>
        <c:lblAlgn val="ctr"/>
        <c:lblOffset val="100"/>
        <c:noMultiLvlLbl val="0"/>
      </c:catAx>
      <c:valAx>
        <c:axId val="458294287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458294719"/>
        <c:crosses val="max"/>
        <c:crossBetween val="midCat"/>
      </c:valAx>
      <c:valAx>
        <c:axId val="458294719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extTo"/>
        <c:crossAx val="458294287"/>
        <c:crosses val="autoZero"/>
        <c:crossBetween val="midCat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71492016898391475"/>
          <c:y val="0.35147012505789726"/>
          <c:w val="0.25907820464507425"/>
          <c:h val="0.504902887139107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bg1">
          <a:lumMod val="75000"/>
          <a:alpha val="99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135729</xdr:colOff>
      <xdr:row>0</xdr:row>
      <xdr:rowOff>55075</xdr:rowOff>
    </xdr:from>
    <xdr:to>
      <xdr:col>20</xdr:col>
      <xdr:colOff>434178</xdr:colOff>
      <xdr:row>17</xdr:row>
      <xdr:rowOff>624682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9</xdr:col>
      <xdr:colOff>119060</xdr:colOff>
      <xdr:row>17</xdr:row>
      <xdr:rowOff>872331</xdr:rowOff>
    </xdr:from>
    <xdr:to>
      <xdr:col>20</xdr:col>
      <xdr:colOff>461961</xdr:colOff>
      <xdr:row>33</xdr:row>
      <xdr:rowOff>38100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F222C30E-C3D0-4BFB-9A33-5E7FFE950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42859</xdr:colOff>
      <xdr:row>0</xdr:row>
      <xdr:rowOff>19049</xdr:rowOff>
    </xdr:from>
    <xdr:to>
      <xdr:col>0</xdr:col>
      <xdr:colOff>702541</xdr:colOff>
      <xdr:row>1</xdr:row>
      <xdr:rowOff>15875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C8D8DC8-55C9-4230-AD38-10B73EC137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59" y="19049"/>
          <a:ext cx="646982" cy="2571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0</xdr:rowOff>
    </xdr:from>
    <xdr:to>
      <xdr:col>2</xdr:col>
      <xdr:colOff>0</xdr:colOff>
      <xdr:row>2</xdr:row>
      <xdr:rowOff>21527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3CB5880-1541-4B9F-BA17-6B09F40455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190500"/>
          <a:ext cx="533400" cy="21202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190498</xdr:rowOff>
    </xdr:from>
    <xdr:to>
      <xdr:col>2</xdr:col>
      <xdr:colOff>47625</xdr:colOff>
      <xdr:row>2</xdr:row>
      <xdr:rowOff>21525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C3E4B09-435A-4190-884D-3135776462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190498"/>
          <a:ext cx="533400" cy="2120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1"/>
  <sheetViews>
    <sheetView showGridLines="0" tabSelected="1" topLeftCell="A20" zoomScaleNormal="100" workbookViewId="0">
      <selection activeCell="F16" sqref="F16"/>
    </sheetView>
  </sheetViews>
  <sheetFormatPr defaultColWidth="8.85546875" defaultRowHeight="15" x14ac:dyDescent="0.25"/>
  <cols>
    <col min="1" max="1" width="31.140625" style="3" customWidth="1"/>
    <col min="2" max="2" width="8.28515625" style="2" customWidth="1"/>
    <col min="3" max="3" width="8.85546875" style="2"/>
    <col min="4" max="4" width="10.85546875" style="2" customWidth="1"/>
    <col min="5" max="5" width="9.7109375" style="2" customWidth="1"/>
    <col min="6" max="6" width="8.140625" style="2" customWidth="1"/>
    <col min="7" max="7" width="8.140625" style="3" hidden="1" customWidth="1"/>
    <col min="8" max="8" width="12.7109375" style="3" bestFit="1" customWidth="1"/>
    <col min="9" max="9" width="10.42578125" style="3" customWidth="1"/>
    <col min="10" max="10" width="2.85546875" style="4" customWidth="1"/>
    <col min="11" max="11" width="2.85546875" style="26" customWidth="1"/>
    <col min="12" max="13" width="8.85546875" style="13"/>
    <col min="14" max="16384" width="8.85546875" style="3"/>
  </cols>
  <sheetData>
    <row r="1" spans="1:13" ht="21" x14ac:dyDescent="0.35">
      <c r="A1" s="1" t="s">
        <v>0</v>
      </c>
    </row>
    <row r="2" spans="1:13" ht="54" customHeight="1" x14ac:dyDescent="0.25">
      <c r="A2" s="116" t="s">
        <v>1</v>
      </c>
      <c r="B2" s="117"/>
      <c r="C2" s="117"/>
      <c r="D2" s="117"/>
      <c r="E2" s="117"/>
      <c r="F2" s="117"/>
      <c r="G2" s="117"/>
      <c r="H2" s="117"/>
      <c r="I2" s="117"/>
    </row>
    <row r="3" spans="1:13" ht="25.5" customHeight="1" thickBot="1" x14ac:dyDescent="0.3">
      <c r="A3" s="5" t="s">
        <v>2</v>
      </c>
      <c r="B3" s="6"/>
      <c r="C3" s="6"/>
      <c r="D3" s="6"/>
      <c r="E3" s="6"/>
      <c r="F3" s="6"/>
    </row>
    <row r="4" spans="1:13" ht="15" customHeight="1" x14ac:dyDescent="0.25">
      <c r="A4" s="7" t="s">
        <v>3</v>
      </c>
      <c r="B4" s="8"/>
      <c r="C4" s="8"/>
      <c r="D4" s="8"/>
      <c r="E4" s="8"/>
      <c r="F4" s="8"/>
      <c r="G4" s="9"/>
      <c r="H4" s="9"/>
      <c r="I4" s="10"/>
    </row>
    <row r="5" spans="1:13" ht="29.1" customHeight="1" thickBot="1" x14ac:dyDescent="0.3">
      <c r="A5" s="118" t="s">
        <v>4</v>
      </c>
      <c r="B5" s="119"/>
      <c r="C5" s="119"/>
      <c r="D5" s="119"/>
      <c r="E5" s="119"/>
      <c r="F5" s="119"/>
      <c r="G5" s="119"/>
      <c r="H5" s="119"/>
      <c r="I5" s="120"/>
    </row>
    <row r="6" spans="1:13" ht="7.5" customHeight="1" x14ac:dyDescent="0.25">
      <c r="A6" s="11"/>
      <c r="B6" s="6"/>
      <c r="C6" s="6"/>
      <c r="D6" s="6"/>
      <c r="E6" s="6"/>
      <c r="F6" s="6"/>
      <c r="G6" s="12"/>
      <c r="H6" s="12"/>
    </row>
    <row r="7" spans="1:13" ht="3" customHeight="1" x14ac:dyDescent="0.25">
      <c r="A7" s="11"/>
      <c r="B7" s="6"/>
      <c r="C7" s="6"/>
      <c r="D7" s="6"/>
      <c r="E7" s="6"/>
      <c r="F7" s="6"/>
      <c r="G7" s="12"/>
      <c r="H7" s="12"/>
    </row>
    <row r="8" spans="1:13" ht="3" customHeight="1" x14ac:dyDescent="0.25">
      <c r="A8" s="11"/>
      <c r="B8" s="6"/>
      <c r="C8" s="6"/>
      <c r="D8" s="6"/>
      <c r="E8" s="6"/>
      <c r="F8" s="6"/>
      <c r="G8" s="12"/>
      <c r="H8" s="12"/>
    </row>
    <row r="9" spans="1:13" ht="15" customHeight="1" x14ac:dyDescent="0.25">
      <c r="A9" s="13"/>
    </row>
    <row r="10" spans="1:13" ht="15.75" thickBot="1" x14ac:dyDescent="0.3">
      <c r="A10" s="14" t="s">
        <v>5</v>
      </c>
      <c r="B10" s="15" t="s">
        <v>6</v>
      </c>
    </row>
    <row r="11" spans="1:13" ht="15.75" thickBot="1" x14ac:dyDescent="0.3">
      <c r="A11" s="115" t="s">
        <v>7</v>
      </c>
      <c r="B11" s="35">
        <v>0</v>
      </c>
    </row>
    <row r="12" spans="1:13" ht="11.45" customHeight="1" x14ac:dyDescent="0.25">
      <c r="A12" s="16"/>
    </row>
    <row r="13" spans="1:13" s="17" customFormat="1" ht="18.75" x14ac:dyDescent="0.3">
      <c r="A13" s="55" t="s">
        <v>8</v>
      </c>
      <c r="B13" s="56" t="s">
        <v>9</v>
      </c>
      <c r="C13" s="57"/>
      <c r="D13" s="57"/>
      <c r="E13" s="57"/>
      <c r="F13" s="57"/>
      <c r="J13" s="18"/>
      <c r="K13" s="27"/>
    </row>
    <row r="14" spans="1:13" s="2" customFormat="1" x14ac:dyDescent="0.25">
      <c r="A14" s="15"/>
      <c r="B14" s="58" t="s">
        <v>10</v>
      </c>
      <c r="C14" s="58" t="s">
        <v>11</v>
      </c>
      <c r="D14" s="58" t="s">
        <v>12</v>
      </c>
      <c r="E14" s="58" t="s">
        <v>13</v>
      </c>
      <c r="F14" s="58" t="s">
        <v>14</v>
      </c>
      <c r="G14" s="59"/>
      <c r="H14" s="58" t="s">
        <v>15</v>
      </c>
      <c r="I14" s="58" t="s">
        <v>16</v>
      </c>
      <c r="J14" s="28"/>
      <c r="K14" s="29"/>
      <c r="L14" s="36"/>
      <c r="M14" s="24"/>
    </row>
    <row r="15" spans="1:13" s="2" customFormat="1" x14ac:dyDescent="0.25">
      <c r="A15" s="60" t="s">
        <v>17</v>
      </c>
      <c r="B15" s="46">
        <f>SUM(B16:B18)</f>
        <v>0</v>
      </c>
      <c r="C15" s="46">
        <f t="shared" ref="C15:F15" si="0">SUM(C16:C18)</f>
        <v>0</v>
      </c>
      <c r="D15" s="46">
        <f t="shared" si="0"/>
        <v>0</v>
      </c>
      <c r="E15" s="46">
        <f t="shared" si="0"/>
        <v>0</v>
      </c>
      <c r="F15" s="46">
        <f t="shared" si="0"/>
        <v>0</v>
      </c>
      <c r="G15" s="46"/>
      <c r="H15" s="46">
        <f>SUM(B15:F15)</f>
        <v>0</v>
      </c>
      <c r="I15" s="47" t="e">
        <f>H15/(H15+H20+H39+H48+H82)</f>
        <v>#DIV/0!</v>
      </c>
      <c r="J15" s="19"/>
      <c r="K15" s="26"/>
      <c r="L15" s="24"/>
      <c r="M15" s="24"/>
    </row>
    <row r="16" spans="1:13" x14ac:dyDescent="0.25">
      <c r="A16" s="40" t="s">
        <v>18</v>
      </c>
      <c r="B16" s="25"/>
      <c r="C16" s="33"/>
      <c r="D16" s="32"/>
      <c r="E16" s="34"/>
      <c r="F16" s="31"/>
      <c r="G16" s="37"/>
      <c r="H16" s="38">
        <f>SUM(B16:F16)</f>
        <v>0</v>
      </c>
      <c r="I16" s="39" t="e">
        <f>H16/($H$15+$H$20+$H$39+$H$48+$H$82)</f>
        <v>#DIV/0!</v>
      </c>
      <c r="J16" s="28" t="str">
        <f>A16</f>
        <v>face-to-face pull-out services</v>
      </c>
      <c r="K16" s="26">
        <f>H16</f>
        <v>0</v>
      </c>
    </row>
    <row r="17" spans="1:13" ht="30" x14ac:dyDescent="0.25">
      <c r="A17" s="40" t="s">
        <v>19</v>
      </c>
      <c r="B17" s="25"/>
      <c r="C17" s="33"/>
      <c r="D17" s="32"/>
      <c r="E17" s="34"/>
      <c r="F17" s="31"/>
      <c r="G17" s="37"/>
      <c r="H17" s="38">
        <f t="shared" ref="H17:H18" si="1">SUM(B17:F17)</f>
        <v>0</v>
      </c>
      <c r="I17" s="39" t="e">
        <f>H17/($H$15+$H$20+$H$39+$H$48+$H$82)</f>
        <v>#DIV/0!</v>
      </c>
      <c r="J17" s="28" t="str">
        <f t="shared" ref="J17:J80" si="2">A17</f>
        <v>face-to-face in class or other setting services</v>
      </c>
      <c r="K17" s="26">
        <f t="shared" ref="K17:K80" si="3">H17</f>
        <v>0</v>
      </c>
    </row>
    <row r="18" spans="1:13" ht="75.75" customHeight="1" x14ac:dyDescent="0.25">
      <c r="A18" s="40" t="s">
        <v>20</v>
      </c>
      <c r="B18" s="25"/>
      <c r="C18" s="33"/>
      <c r="D18" s="32"/>
      <c r="E18" s="34"/>
      <c r="F18" s="31"/>
      <c r="G18" s="37"/>
      <c r="H18" s="38">
        <f t="shared" si="1"/>
        <v>0</v>
      </c>
      <c r="I18" s="39" t="e">
        <f>H18/($H$15+$H$20+$H$39+$H$48+$H$82)</f>
        <v>#DIV/0!</v>
      </c>
      <c r="J18" s="28" t="str">
        <f t="shared" si="2"/>
        <v>face-to-face initial evaluations and reevaluations (adminsiter tests, observe student in class for evaluation purposes)</v>
      </c>
      <c r="K18" s="26">
        <f t="shared" si="3"/>
        <v>0</v>
      </c>
    </row>
    <row r="19" spans="1:13" x14ac:dyDescent="0.25">
      <c r="A19" s="41"/>
      <c r="B19" s="42"/>
      <c r="C19" s="42"/>
      <c r="D19" s="42"/>
      <c r="E19" s="42"/>
      <c r="F19" s="42"/>
      <c r="G19" s="43"/>
      <c r="H19" s="43"/>
      <c r="I19" s="44"/>
      <c r="J19" s="28"/>
    </row>
    <row r="20" spans="1:13" s="2" customFormat="1" x14ac:dyDescent="0.25">
      <c r="A20" s="45" t="s">
        <v>21</v>
      </c>
      <c r="B20" s="46">
        <f>SUM(B21:B37)</f>
        <v>0</v>
      </c>
      <c r="C20" s="46">
        <f t="shared" ref="C20:E20" si="4">SUM(C21:C37)</f>
        <v>0</v>
      </c>
      <c r="D20" s="46">
        <f>SUM(D21:D37)</f>
        <v>0</v>
      </c>
      <c r="E20" s="46">
        <f t="shared" si="4"/>
        <v>0</v>
      </c>
      <c r="F20" s="46">
        <f>SUM(F21:F37)</f>
        <v>0</v>
      </c>
      <c r="G20" s="46"/>
      <c r="H20" s="46">
        <f>SUM(B20:F20)</f>
        <v>0</v>
      </c>
      <c r="I20" s="47" t="e">
        <f>H20/(H15+H20+H39+H48+H82)</f>
        <v>#DIV/0!</v>
      </c>
      <c r="J20" s="28"/>
      <c r="K20" s="26"/>
      <c r="L20" s="24"/>
      <c r="M20" s="24"/>
    </row>
    <row r="21" spans="1:13" x14ac:dyDescent="0.25">
      <c r="A21" s="40" t="s">
        <v>22</v>
      </c>
      <c r="B21" s="25"/>
      <c r="C21" s="33"/>
      <c r="D21" s="32"/>
      <c r="E21" s="34"/>
      <c r="F21" s="31"/>
      <c r="G21" s="37"/>
      <c r="H21" s="38">
        <f>SUM(B21:F21)</f>
        <v>0</v>
      </c>
      <c r="I21" s="39" t="e">
        <f t="shared" ref="I21:I37" si="5">H21/($H$15+$H$20+$H$39+$H$48+$H$82)</f>
        <v>#DIV/0!</v>
      </c>
      <c r="J21" s="28" t="str">
        <f t="shared" si="2"/>
        <v>analyze environment</v>
      </c>
      <c r="K21" s="26">
        <f t="shared" si="3"/>
        <v>0</v>
      </c>
    </row>
    <row r="22" spans="1:13" x14ac:dyDescent="0.25">
      <c r="A22" s="40" t="s">
        <v>23</v>
      </c>
      <c r="B22" s="25"/>
      <c r="C22" s="33"/>
      <c r="D22" s="32"/>
      <c r="E22" s="34"/>
      <c r="F22" s="31"/>
      <c r="G22" s="37"/>
      <c r="H22" s="38">
        <f t="shared" ref="H22:H35" si="6">SUM(B22:F22)</f>
        <v>0</v>
      </c>
      <c r="I22" s="39" t="e">
        <f t="shared" si="5"/>
        <v>#DIV/0!</v>
      </c>
      <c r="J22" s="28" t="str">
        <f t="shared" si="2"/>
        <v>analyze curriculum (Gen Ed)</v>
      </c>
      <c r="K22" s="26">
        <f t="shared" si="3"/>
        <v>0</v>
      </c>
    </row>
    <row r="23" spans="1:13" x14ac:dyDescent="0.25">
      <c r="A23" s="40" t="s">
        <v>24</v>
      </c>
      <c r="B23" s="25"/>
      <c r="C23" s="33"/>
      <c r="D23" s="32"/>
      <c r="E23" s="34"/>
      <c r="F23" s="31"/>
      <c r="G23" s="37"/>
      <c r="H23" s="38">
        <f>SUM(B23:F23)</f>
        <v>0</v>
      </c>
      <c r="I23" s="39" t="e">
        <f t="shared" si="5"/>
        <v>#DIV/0!</v>
      </c>
      <c r="J23" s="28" t="str">
        <f t="shared" si="2"/>
        <v>attend student team meetings</v>
      </c>
      <c r="K23" s="26">
        <f t="shared" si="3"/>
        <v>0</v>
      </c>
    </row>
    <row r="24" spans="1:13" x14ac:dyDescent="0.25">
      <c r="A24" s="40" t="s">
        <v>25</v>
      </c>
      <c r="B24" s="25"/>
      <c r="C24" s="33"/>
      <c r="D24" s="32"/>
      <c r="E24" s="34"/>
      <c r="F24" s="31"/>
      <c r="G24" s="37"/>
      <c r="H24" s="38">
        <f t="shared" ref="H24:H30" si="7">SUM(B24:F24)</f>
        <v>0</v>
      </c>
      <c r="I24" s="39" t="e">
        <f t="shared" si="5"/>
        <v>#DIV/0!</v>
      </c>
      <c r="J24" s="28" t="str">
        <f t="shared" si="2"/>
        <v>score and interpret tests</v>
      </c>
      <c r="K24" s="26">
        <f t="shared" si="3"/>
        <v>0</v>
      </c>
    </row>
    <row r="25" spans="1:13" x14ac:dyDescent="0.25">
      <c r="A25" s="40" t="s">
        <v>26</v>
      </c>
      <c r="B25" s="25"/>
      <c r="C25" s="33"/>
      <c r="D25" s="32"/>
      <c r="E25" s="34"/>
      <c r="F25" s="31"/>
      <c r="G25" s="37"/>
      <c r="H25" s="38">
        <f t="shared" si="7"/>
        <v>0</v>
      </c>
      <c r="I25" s="39" t="e">
        <f t="shared" si="5"/>
        <v>#DIV/0!</v>
      </c>
      <c r="J25" s="28" t="str">
        <f t="shared" si="2"/>
        <v>write eval summary reports</v>
      </c>
      <c r="K25" s="26">
        <f t="shared" si="3"/>
        <v>0</v>
      </c>
    </row>
    <row r="26" spans="1:13" ht="30" x14ac:dyDescent="0.25">
      <c r="A26" s="40" t="s">
        <v>27</v>
      </c>
      <c r="B26" s="25"/>
      <c r="C26" s="33"/>
      <c r="D26" s="32"/>
      <c r="E26" s="34"/>
      <c r="F26" s="31"/>
      <c r="G26" s="37"/>
      <c r="H26" s="38">
        <f t="shared" si="7"/>
        <v>0</v>
      </c>
      <c r="I26" s="39" t="e">
        <f t="shared" si="5"/>
        <v>#DIV/0!</v>
      </c>
      <c r="J26" s="28" t="str">
        <f t="shared" si="2"/>
        <v>conduct research on evidence-based practices</v>
      </c>
      <c r="K26" s="26">
        <f t="shared" si="3"/>
        <v>0</v>
      </c>
    </row>
    <row r="27" spans="1:13" ht="30" x14ac:dyDescent="0.25">
      <c r="A27" s="40" t="s">
        <v>28</v>
      </c>
      <c r="B27" s="25"/>
      <c r="C27" s="33"/>
      <c r="D27" s="32"/>
      <c r="E27" s="34"/>
      <c r="F27" s="31"/>
      <c r="G27" s="37"/>
      <c r="H27" s="38">
        <f t="shared" si="7"/>
        <v>0</v>
      </c>
      <c r="I27" s="39" t="e">
        <f t="shared" si="5"/>
        <v>#DIV/0!</v>
      </c>
      <c r="J27" s="28" t="str">
        <f t="shared" si="2"/>
        <v>develop and provide professional development</v>
      </c>
      <c r="K27" s="26">
        <f t="shared" si="3"/>
        <v>0</v>
      </c>
    </row>
    <row r="28" spans="1:13" ht="30" x14ac:dyDescent="0.25">
      <c r="A28" s="40" t="s">
        <v>29</v>
      </c>
      <c r="B28" s="25"/>
      <c r="C28" s="33"/>
      <c r="D28" s="32"/>
      <c r="E28" s="34"/>
      <c r="F28" s="31"/>
      <c r="G28" s="37"/>
      <c r="H28" s="38">
        <f t="shared" si="7"/>
        <v>0</v>
      </c>
      <c r="I28" s="39" t="e">
        <f t="shared" si="5"/>
        <v>#DIV/0!</v>
      </c>
      <c r="J28" s="28" t="str">
        <f t="shared" si="2"/>
        <v>sound system and hearing aid trouble shooting</v>
      </c>
      <c r="K28" s="26">
        <f t="shared" si="3"/>
        <v>0</v>
      </c>
    </row>
    <row r="29" spans="1:13" x14ac:dyDescent="0.25">
      <c r="A29" s="40" t="s">
        <v>30</v>
      </c>
      <c r="B29" s="25"/>
      <c r="C29" s="33"/>
      <c r="D29" s="32"/>
      <c r="E29" s="34"/>
      <c r="F29" s="31"/>
      <c r="G29" s="37"/>
      <c r="H29" s="38">
        <f t="shared" si="7"/>
        <v>0</v>
      </c>
      <c r="I29" s="39" t="e">
        <f t="shared" si="5"/>
        <v>#DIV/0!</v>
      </c>
      <c r="J29" s="28" t="str">
        <f t="shared" si="2"/>
        <v>consult with parents/caregivers</v>
      </c>
      <c r="K29" s="26">
        <f t="shared" si="3"/>
        <v>0</v>
      </c>
    </row>
    <row r="30" spans="1:13" ht="45" x14ac:dyDescent="0.25">
      <c r="A30" s="40" t="s">
        <v>31</v>
      </c>
      <c r="B30" s="25"/>
      <c r="C30" s="33"/>
      <c r="D30" s="32"/>
      <c r="E30" s="34"/>
      <c r="F30" s="31"/>
      <c r="G30" s="37"/>
      <c r="H30" s="38">
        <f t="shared" si="7"/>
        <v>0</v>
      </c>
      <c r="I30" s="39" t="e">
        <f t="shared" si="5"/>
        <v>#DIV/0!</v>
      </c>
      <c r="J30" s="28" t="str">
        <f t="shared" si="2"/>
        <v>specific student-related planning (e.g., creating visual aids, binder, etc.)</v>
      </c>
      <c r="K30" s="26">
        <f t="shared" si="3"/>
        <v>0</v>
      </c>
    </row>
    <row r="31" spans="1:13" x14ac:dyDescent="0.25">
      <c r="A31" s="40" t="s">
        <v>32</v>
      </c>
      <c r="B31" s="25"/>
      <c r="C31" s="33"/>
      <c r="D31" s="32"/>
      <c r="E31" s="34"/>
      <c r="F31" s="31"/>
      <c r="G31" s="37"/>
      <c r="H31" s="38">
        <f t="shared" si="6"/>
        <v>0</v>
      </c>
      <c r="I31" s="39" t="e">
        <f t="shared" si="5"/>
        <v>#DIV/0!</v>
      </c>
      <c r="J31" s="28" t="str">
        <f t="shared" si="2"/>
        <v>design lesson plans</v>
      </c>
      <c r="K31" s="26">
        <f t="shared" si="3"/>
        <v>0</v>
      </c>
    </row>
    <row r="32" spans="1:13" x14ac:dyDescent="0.25">
      <c r="A32" s="40" t="s">
        <v>33</v>
      </c>
      <c r="B32" s="25"/>
      <c r="C32" s="33"/>
      <c r="D32" s="32"/>
      <c r="E32" s="34"/>
      <c r="F32" s="31"/>
      <c r="G32" s="37"/>
      <c r="H32" s="38">
        <f t="shared" si="6"/>
        <v>0</v>
      </c>
      <c r="I32" s="39" t="e">
        <f t="shared" si="5"/>
        <v>#DIV/0!</v>
      </c>
      <c r="J32" s="28" t="str">
        <f t="shared" si="2"/>
        <v>design transition plans</v>
      </c>
      <c r="K32" s="26">
        <f t="shared" si="3"/>
        <v>0</v>
      </c>
    </row>
    <row r="33" spans="1:13" x14ac:dyDescent="0.25">
      <c r="A33" s="40" t="s">
        <v>34</v>
      </c>
      <c r="B33" s="25"/>
      <c r="C33" s="33"/>
      <c r="D33" s="32"/>
      <c r="E33" s="34"/>
      <c r="F33" s="31"/>
      <c r="G33" s="37"/>
      <c r="H33" s="38">
        <f t="shared" si="6"/>
        <v>0</v>
      </c>
      <c r="I33" s="39" t="e">
        <f t="shared" si="5"/>
        <v>#DIV/0!</v>
      </c>
      <c r="J33" s="28" t="str">
        <f t="shared" si="2"/>
        <v>program AAC devices</v>
      </c>
      <c r="K33" s="26">
        <f t="shared" si="3"/>
        <v>0</v>
      </c>
    </row>
    <row r="34" spans="1:13" x14ac:dyDescent="0.25">
      <c r="A34" s="40" t="s">
        <v>35</v>
      </c>
      <c r="B34" s="25"/>
      <c r="C34" s="33"/>
      <c r="D34" s="32"/>
      <c r="E34" s="34"/>
      <c r="F34" s="31"/>
      <c r="G34" s="37"/>
      <c r="H34" s="38">
        <f t="shared" si="6"/>
        <v>0</v>
      </c>
      <c r="I34" s="39" t="e">
        <f t="shared" si="5"/>
        <v>#DIV/0!</v>
      </c>
      <c r="J34" s="28" t="str">
        <f t="shared" si="2"/>
        <v>train teachers/paras/parents</v>
      </c>
      <c r="K34" s="26">
        <f t="shared" si="3"/>
        <v>0</v>
      </c>
    </row>
    <row r="35" spans="1:13" x14ac:dyDescent="0.25">
      <c r="A35" s="40" t="s">
        <v>36</v>
      </c>
      <c r="B35" s="25"/>
      <c r="C35" s="33"/>
      <c r="D35" s="32"/>
      <c r="E35" s="34"/>
      <c r="F35" s="31"/>
      <c r="G35" s="37"/>
      <c r="H35" s="38">
        <f t="shared" si="6"/>
        <v>0</v>
      </c>
      <c r="I35" s="39" t="e">
        <f t="shared" si="5"/>
        <v>#DIV/0!</v>
      </c>
      <c r="J35" s="28" t="str">
        <f t="shared" si="2"/>
        <v>maintain AAC equipment</v>
      </c>
      <c r="K35" s="26">
        <f t="shared" si="3"/>
        <v>0</v>
      </c>
    </row>
    <row r="36" spans="1:13" ht="30" x14ac:dyDescent="0.25">
      <c r="A36" s="40" t="s">
        <v>37</v>
      </c>
      <c r="B36" s="25"/>
      <c r="C36" s="33"/>
      <c r="D36" s="32"/>
      <c r="E36" s="34"/>
      <c r="F36" s="31"/>
      <c r="G36" s="37"/>
      <c r="H36" s="38">
        <f>SUM(B36:F36)</f>
        <v>0</v>
      </c>
      <c r="I36" s="39" t="e">
        <f t="shared" si="5"/>
        <v>#DIV/0!</v>
      </c>
      <c r="J36" s="28" t="str">
        <f t="shared" si="2"/>
        <v>do special student-related preparation</v>
      </c>
      <c r="K36" s="26">
        <f t="shared" si="3"/>
        <v>0</v>
      </c>
    </row>
    <row r="37" spans="1:13" ht="23.25" customHeight="1" x14ac:dyDescent="0.25">
      <c r="A37" s="30" t="s">
        <v>38</v>
      </c>
      <c r="B37" s="25"/>
      <c r="C37" s="33"/>
      <c r="D37" s="32"/>
      <c r="E37" s="34"/>
      <c r="F37" s="31"/>
      <c r="G37" s="37"/>
      <c r="H37" s="38">
        <f>SUM(B37:F37)</f>
        <v>0</v>
      </c>
      <c r="I37" s="39" t="e">
        <f t="shared" si="5"/>
        <v>#DIV/0!</v>
      </c>
      <c r="J37" s="28" t="str">
        <f t="shared" si="2"/>
        <v>Enter Additional Function Here</v>
      </c>
      <c r="K37" s="26">
        <f t="shared" si="3"/>
        <v>0</v>
      </c>
    </row>
    <row r="38" spans="1:13" x14ac:dyDescent="0.25">
      <c r="A38" s="41"/>
      <c r="B38" s="42"/>
      <c r="C38" s="42"/>
      <c r="D38" s="42"/>
      <c r="E38" s="42"/>
      <c r="F38" s="42"/>
      <c r="G38" s="43"/>
      <c r="H38" s="43"/>
      <c r="I38" s="44"/>
      <c r="J38" s="28"/>
    </row>
    <row r="39" spans="1:13" s="2" customFormat="1" ht="15.6" customHeight="1" x14ac:dyDescent="0.25">
      <c r="A39" s="45" t="s">
        <v>39</v>
      </c>
      <c r="B39" s="46">
        <f>SUM(B40:B46)</f>
        <v>0</v>
      </c>
      <c r="C39" s="46">
        <f t="shared" ref="C39:E39" si="8">SUM(C40:C46)</f>
        <v>0</v>
      </c>
      <c r="D39" s="46">
        <f t="shared" si="8"/>
        <v>0</v>
      </c>
      <c r="E39" s="46">
        <f t="shared" si="8"/>
        <v>0</v>
      </c>
      <c r="F39" s="46">
        <f>SUM(F40:F46)</f>
        <v>0</v>
      </c>
      <c r="G39" s="46"/>
      <c r="H39" s="46">
        <f>SUM(B39:F39)</f>
        <v>0</v>
      </c>
      <c r="I39" s="47" t="e">
        <f>H39/(H15+H20+H39+H48+H82)</f>
        <v>#DIV/0!</v>
      </c>
      <c r="J39" s="28"/>
      <c r="K39" s="26"/>
      <c r="L39" s="24"/>
      <c r="M39" s="24"/>
    </row>
    <row r="40" spans="1:13" ht="45" x14ac:dyDescent="0.25">
      <c r="A40" s="40" t="s">
        <v>40</v>
      </c>
      <c r="B40" s="25"/>
      <c r="C40" s="33"/>
      <c r="D40" s="32"/>
      <c r="E40" s="34"/>
      <c r="F40" s="31"/>
      <c r="G40" s="37"/>
      <c r="H40" s="38">
        <f>SUM(B40:F40)</f>
        <v>0</v>
      </c>
      <c r="I40" s="39" t="e">
        <f t="shared" ref="I40:I46" si="9">H40/($H$15+$H$20+$H$39+$H$48+$H$82)</f>
        <v>#DIV/0!</v>
      </c>
      <c r="J40" s="28" t="str">
        <f t="shared" si="2"/>
        <v>observe students in classrooms (for all purposes except evaluations)</v>
      </c>
      <c r="K40" s="26">
        <f t="shared" si="3"/>
        <v>0</v>
      </c>
    </row>
    <row r="41" spans="1:13" ht="41.45" customHeight="1" x14ac:dyDescent="0.25">
      <c r="A41" s="40" t="s">
        <v>41</v>
      </c>
      <c r="B41" s="25"/>
      <c r="C41" s="33"/>
      <c r="D41" s="32"/>
      <c r="E41" s="34"/>
      <c r="F41" s="31"/>
      <c r="G41" s="37"/>
      <c r="H41" s="38">
        <f t="shared" ref="H41:H44" si="10">SUM(B41:F41)</f>
        <v>0</v>
      </c>
      <c r="I41" s="39" t="e">
        <f t="shared" si="9"/>
        <v>#DIV/0!</v>
      </c>
      <c r="J41" s="28" t="str">
        <f t="shared" si="2"/>
        <v>pre-referral activities, including teacher consultation and attendance at meetings</v>
      </c>
      <c r="K41" s="26">
        <f t="shared" si="3"/>
        <v>0</v>
      </c>
    </row>
    <row r="42" spans="1:13" ht="15.6" customHeight="1" x14ac:dyDescent="0.25">
      <c r="A42" s="40" t="s">
        <v>42</v>
      </c>
      <c r="B42" s="25"/>
      <c r="C42" s="33"/>
      <c r="D42" s="32"/>
      <c r="E42" s="34"/>
      <c r="F42" s="31"/>
      <c r="G42" s="37"/>
      <c r="H42" s="38">
        <f t="shared" ref="H42" si="11">SUM(B42:F42)</f>
        <v>0</v>
      </c>
      <c r="I42" s="39" t="e">
        <f t="shared" si="9"/>
        <v>#DIV/0!</v>
      </c>
      <c r="J42" s="28" t="str">
        <f t="shared" si="2"/>
        <v>RTI/MTSS activities</v>
      </c>
      <c r="K42" s="26">
        <f t="shared" si="3"/>
        <v>0</v>
      </c>
    </row>
    <row r="43" spans="1:13" ht="30.75" customHeight="1" x14ac:dyDescent="0.25">
      <c r="A43" s="40" t="s">
        <v>43</v>
      </c>
      <c r="B43" s="25"/>
      <c r="C43" s="33"/>
      <c r="D43" s="32"/>
      <c r="E43" s="34"/>
      <c r="F43" s="31"/>
      <c r="G43" s="37"/>
      <c r="H43" s="38">
        <f t="shared" si="10"/>
        <v>0</v>
      </c>
      <c r="I43" s="39" t="e">
        <f t="shared" si="9"/>
        <v>#DIV/0!</v>
      </c>
      <c r="J43" s="28" t="str">
        <f t="shared" si="2"/>
        <v>adapt gen ed curriculum and materials for your students</v>
      </c>
      <c r="K43" s="26">
        <f t="shared" si="3"/>
        <v>0</v>
      </c>
    </row>
    <row r="44" spans="1:13" ht="72.599999999999994" customHeight="1" x14ac:dyDescent="0.25">
      <c r="A44" s="40" t="s">
        <v>44</v>
      </c>
      <c r="B44" s="25"/>
      <c r="C44" s="33"/>
      <c r="D44" s="32"/>
      <c r="E44" s="34"/>
      <c r="F44" s="31"/>
      <c r="G44" s="37"/>
      <c r="H44" s="38">
        <f t="shared" si="10"/>
        <v>0</v>
      </c>
      <c r="I44" s="39" t="e">
        <f t="shared" si="9"/>
        <v>#DIV/0!</v>
      </c>
      <c r="J44" s="28" t="str">
        <f t="shared" si="2"/>
        <v>connect standards to IEP (including becoming familiar with standards, materials, lessons, texts and projects for which your student is responsible)</v>
      </c>
      <c r="K44" s="26">
        <f t="shared" si="3"/>
        <v>0</v>
      </c>
    </row>
    <row r="45" spans="1:13" ht="45.75" customHeight="1" x14ac:dyDescent="0.25">
      <c r="A45" s="40" t="s">
        <v>45</v>
      </c>
      <c r="B45" s="25"/>
      <c r="C45" s="33"/>
      <c r="D45" s="32"/>
      <c r="E45" s="34"/>
      <c r="F45" s="31"/>
      <c r="G45" s="37"/>
      <c r="H45" s="38">
        <f t="shared" ref="H45" si="12">SUM(B45:F45)</f>
        <v>0</v>
      </c>
      <c r="I45" s="39" t="e">
        <f t="shared" si="9"/>
        <v>#DIV/0!</v>
      </c>
      <c r="J45" s="28" t="str">
        <f t="shared" si="2"/>
        <v>consult with teachers to match student learning style and teaching style</v>
      </c>
      <c r="K45" s="26">
        <f t="shared" si="3"/>
        <v>0</v>
      </c>
    </row>
    <row r="46" spans="1:13" ht="24" customHeight="1" x14ac:dyDescent="0.25">
      <c r="A46" s="30" t="s">
        <v>38</v>
      </c>
      <c r="B46" s="25"/>
      <c r="C46" s="33"/>
      <c r="D46" s="32"/>
      <c r="E46" s="34"/>
      <c r="F46" s="31"/>
      <c r="G46" s="37"/>
      <c r="H46" s="38">
        <f>SUM(B46:F46)</f>
        <v>0</v>
      </c>
      <c r="I46" s="39" t="e">
        <f t="shared" si="9"/>
        <v>#DIV/0!</v>
      </c>
      <c r="J46" s="28" t="str">
        <f t="shared" si="2"/>
        <v>Enter Additional Function Here</v>
      </c>
      <c r="K46" s="26">
        <f t="shared" si="3"/>
        <v>0</v>
      </c>
    </row>
    <row r="47" spans="1:13" x14ac:dyDescent="0.25">
      <c r="A47" s="41"/>
      <c r="B47" s="42"/>
      <c r="C47" s="42"/>
      <c r="D47" s="42"/>
      <c r="E47" s="42"/>
      <c r="F47" s="42"/>
      <c r="G47" s="43"/>
      <c r="H47" s="43"/>
      <c r="I47" s="44"/>
      <c r="J47" s="28"/>
    </row>
    <row r="48" spans="1:13" s="2" customFormat="1" ht="45" x14ac:dyDescent="0.25">
      <c r="A48" s="45" t="s">
        <v>46</v>
      </c>
      <c r="B48" s="46">
        <f>SUM(B49:B80)</f>
        <v>0</v>
      </c>
      <c r="C48" s="46">
        <f>SUM(C49:C80)</f>
        <v>0</v>
      </c>
      <c r="D48" s="46">
        <f>SUM(D49:D80)</f>
        <v>0</v>
      </c>
      <c r="E48" s="46">
        <f>SUM(E49:E80)</f>
        <v>0</v>
      </c>
      <c r="F48" s="46">
        <f>SUM(F49:F80)</f>
        <v>0</v>
      </c>
      <c r="G48" s="46"/>
      <c r="H48" s="46">
        <f>SUM(B48:F48)</f>
        <v>0</v>
      </c>
      <c r="I48" s="47" t="e">
        <f>H48/(H15+H20+H39+H48+H82)</f>
        <v>#DIV/0!</v>
      </c>
      <c r="J48" s="28"/>
      <c r="K48" s="26"/>
      <c r="L48" s="24"/>
      <c r="M48" s="24"/>
    </row>
    <row r="49" spans="1:11" x14ac:dyDescent="0.25">
      <c r="A49" s="40" t="s">
        <v>47</v>
      </c>
      <c r="B49" s="25"/>
      <c r="C49" s="33"/>
      <c r="D49" s="32"/>
      <c r="E49" s="34"/>
      <c r="F49" s="31"/>
      <c r="G49" s="37"/>
      <c r="H49" s="38">
        <f>SUM(B49:F49)</f>
        <v>0</v>
      </c>
      <c r="I49" s="39" t="e">
        <f t="shared" ref="I49:I80" si="13">H49/($H$15+$H$20+$H$39+$H$48+$H$82)</f>
        <v>#DIV/0!</v>
      </c>
      <c r="J49" s="28" t="str">
        <f t="shared" si="2"/>
        <v>attend staff meetings</v>
      </c>
      <c r="K49" s="26">
        <f t="shared" si="3"/>
        <v>0</v>
      </c>
    </row>
    <row r="50" spans="1:11" x14ac:dyDescent="0.25">
      <c r="A50" s="40" t="s">
        <v>48</v>
      </c>
      <c r="B50" s="25"/>
      <c r="C50" s="33"/>
      <c r="D50" s="32"/>
      <c r="E50" s="34"/>
      <c r="F50" s="31"/>
      <c r="G50" s="37"/>
      <c r="H50" s="38">
        <f t="shared" ref="H50:H78" si="14">SUM(B50:F50)</f>
        <v>0</v>
      </c>
      <c r="I50" s="39" t="e">
        <f t="shared" si="13"/>
        <v>#DIV/0!</v>
      </c>
      <c r="J50" s="28" t="str">
        <f t="shared" si="2"/>
        <v>attend eval/reeval meetings</v>
      </c>
      <c r="K50" s="26">
        <f t="shared" si="3"/>
        <v>0</v>
      </c>
    </row>
    <row r="51" spans="1:11" x14ac:dyDescent="0.25">
      <c r="A51" s="40" t="s">
        <v>49</v>
      </c>
      <c r="B51" s="25"/>
      <c r="C51" s="33"/>
      <c r="D51" s="32"/>
      <c r="E51" s="34"/>
      <c r="F51" s="31"/>
      <c r="G51" s="37"/>
      <c r="H51" s="38">
        <f t="shared" si="14"/>
        <v>0</v>
      </c>
      <c r="I51" s="39" t="e">
        <f t="shared" si="13"/>
        <v>#DIV/0!</v>
      </c>
      <c r="J51" s="28" t="str">
        <f t="shared" si="2"/>
        <v>attend student support meetings</v>
      </c>
      <c r="K51" s="26">
        <f t="shared" si="3"/>
        <v>0</v>
      </c>
    </row>
    <row r="52" spans="1:11" ht="30" x14ac:dyDescent="0.25">
      <c r="A52" s="40" t="s">
        <v>50</v>
      </c>
      <c r="B52" s="25"/>
      <c r="C52" s="33"/>
      <c r="D52" s="32"/>
      <c r="E52" s="34"/>
      <c r="F52" s="31"/>
      <c r="G52" s="37"/>
      <c r="H52" s="38">
        <f>SUM(B52:F52)</f>
        <v>0</v>
      </c>
      <c r="I52" s="39" t="e">
        <f t="shared" si="13"/>
        <v>#DIV/0!</v>
      </c>
      <c r="J52" s="28" t="str">
        <f t="shared" si="2"/>
        <v>attend other compliance-related meetings</v>
      </c>
      <c r="K52" s="26">
        <f t="shared" si="3"/>
        <v>0</v>
      </c>
    </row>
    <row r="53" spans="1:11" x14ac:dyDescent="0.25">
      <c r="A53" s="40" t="s">
        <v>51</v>
      </c>
      <c r="B53" s="25"/>
      <c r="C53" s="33"/>
      <c r="D53" s="32"/>
      <c r="E53" s="34"/>
      <c r="F53" s="31"/>
      <c r="G53" s="37"/>
      <c r="H53" s="38">
        <f t="shared" si="14"/>
        <v>0</v>
      </c>
      <c r="I53" s="39" t="e">
        <f t="shared" si="13"/>
        <v>#DIV/0!</v>
      </c>
      <c r="J53" s="28" t="str">
        <f t="shared" si="2"/>
        <v>attend annual review meetings</v>
      </c>
      <c r="K53" s="26">
        <f t="shared" si="3"/>
        <v>0</v>
      </c>
    </row>
    <row r="54" spans="1:11" x14ac:dyDescent="0.25">
      <c r="A54" s="40" t="s">
        <v>52</v>
      </c>
      <c r="B54" s="25"/>
      <c r="C54" s="33"/>
      <c r="D54" s="32"/>
      <c r="E54" s="34"/>
      <c r="F54" s="31"/>
      <c r="G54" s="37"/>
      <c r="H54" s="38">
        <f t="shared" si="14"/>
        <v>0</v>
      </c>
      <c r="I54" s="39" t="e">
        <f t="shared" si="13"/>
        <v>#DIV/0!</v>
      </c>
      <c r="J54" s="28" t="str">
        <f t="shared" si="2"/>
        <v>attend IEP meetings</v>
      </c>
      <c r="K54" s="26">
        <f t="shared" si="3"/>
        <v>0</v>
      </c>
    </row>
    <row r="55" spans="1:11" x14ac:dyDescent="0.25">
      <c r="A55" s="40" t="s">
        <v>53</v>
      </c>
      <c r="B55" s="25"/>
      <c r="C55" s="33"/>
      <c r="D55" s="32"/>
      <c r="E55" s="34"/>
      <c r="F55" s="31"/>
      <c r="G55" s="37"/>
      <c r="H55" s="38">
        <f t="shared" si="14"/>
        <v>0</v>
      </c>
      <c r="I55" s="39" t="e">
        <f t="shared" si="13"/>
        <v>#DIV/0!</v>
      </c>
      <c r="J55" s="28" t="str">
        <f t="shared" si="2"/>
        <v>develop IEP</v>
      </c>
      <c r="K55" s="26">
        <f t="shared" si="3"/>
        <v>0</v>
      </c>
    </row>
    <row r="56" spans="1:11" ht="30" x14ac:dyDescent="0.25">
      <c r="A56" s="40" t="s">
        <v>54</v>
      </c>
      <c r="B56" s="25"/>
      <c r="C56" s="33"/>
      <c r="D56" s="32"/>
      <c r="E56" s="34"/>
      <c r="F56" s="31"/>
      <c r="G56" s="37"/>
      <c r="H56" s="38">
        <f t="shared" si="14"/>
        <v>0</v>
      </c>
      <c r="I56" s="39" t="e">
        <f t="shared" si="13"/>
        <v>#DIV/0!</v>
      </c>
      <c r="J56" s="28" t="str">
        <f t="shared" si="2"/>
        <v>complete screenings (hearing / SL)</v>
      </c>
      <c r="K56" s="26">
        <f t="shared" si="3"/>
        <v>0</v>
      </c>
    </row>
    <row r="57" spans="1:11" x14ac:dyDescent="0.25">
      <c r="A57" s="40" t="s">
        <v>55</v>
      </c>
      <c r="B57" s="25"/>
      <c r="C57" s="33"/>
      <c r="D57" s="32"/>
      <c r="E57" s="34"/>
      <c r="F57" s="31"/>
      <c r="G57" s="37"/>
      <c r="H57" s="38">
        <f t="shared" si="14"/>
        <v>0</v>
      </c>
      <c r="I57" s="39" t="e">
        <f t="shared" si="13"/>
        <v>#DIV/0!</v>
      </c>
      <c r="J57" s="28" t="str">
        <f t="shared" si="2"/>
        <v>work on district-wide initiatives</v>
      </c>
      <c r="K57" s="26">
        <f t="shared" si="3"/>
        <v>0</v>
      </c>
    </row>
    <row r="58" spans="1:11" x14ac:dyDescent="0.25">
      <c r="A58" s="40" t="s">
        <v>56</v>
      </c>
      <c r="B58" s="25"/>
      <c r="C58" s="33"/>
      <c r="D58" s="32"/>
      <c r="E58" s="34"/>
      <c r="F58" s="31"/>
      <c r="G58" s="37"/>
      <c r="H58" s="38">
        <f t="shared" si="14"/>
        <v>0</v>
      </c>
      <c r="I58" s="39" t="e">
        <f t="shared" si="13"/>
        <v>#DIV/0!</v>
      </c>
      <c r="J58" s="28" t="str">
        <f t="shared" si="2"/>
        <v>school duties</v>
      </c>
      <c r="K58" s="26">
        <f t="shared" si="3"/>
        <v>0</v>
      </c>
    </row>
    <row r="59" spans="1:11" x14ac:dyDescent="0.25">
      <c r="A59" s="40" t="s">
        <v>57</v>
      </c>
      <c r="B59" s="25"/>
      <c r="C59" s="33"/>
      <c r="D59" s="32"/>
      <c r="E59" s="34"/>
      <c r="F59" s="31"/>
      <c r="G59" s="37"/>
      <c r="H59" s="38">
        <f t="shared" si="14"/>
        <v>0</v>
      </c>
      <c r="I59" s="39" t="e">
        <f t="shared" si="13"/>
        <v>#DIV/0!</v>
      </c>
      <c r="J59" s="28" t="str">
        <f t="shared" si="2"/>
        <v>complete daily service logs</v>
      </c>
      <c r="K59" s="26">
        <f t="shared" si="3"/>
        <v>0</v>
      </c>
    </row>
    <row r="60" spans="1:11" x14ac:dyDescent="0.25">
      <c r="A60" s="40" t="s">
        <v>58</v>
      </c>
      <c r="B60" s="25"/>
      <c r="C60" s="33"/>
      <c r="D60" s="32"/>
      <c r="E60" s="34"/>
      <c r="F60" s="31"/>
      <c r="G60" s="37"/>
      <c r="H60" s="38">
        <f t="shared" si="14"/>
        <v>0</v>
      </c>
      <c r="I60" s="39" t="e">
        <f t="shared" si="13"/>
        <v>#DIV/0!</v>
      </c>
      <c r="J60" s="28" t="str">
        <f t="shared" si="2"/>
        <v>complete progress reports</v>
      </c>
      <c r="K60" s="26">
        <f t="shared" si="3"/>
        <v>0</v>
      </c>
    </row>
    <row r="61" spans="1:11" x14ac:dyDescent="0.25">
      <c r="A61" s="40" t="s">
        <v>25</v>
      </c>
      <c r="B61" s="25"/>
      <c r="C61" s="33"/>
      <c r="D61" s="32"/>
      <c r="E61" s="34"/>
      <c r="F61" s="31"/>
      <c r="G61" s="37"/>
      <c r="H61" s="38">
        <f t="shared" si="14"/>
        <v>0</v>
      </c>
      <c r="I61" s="39" t="e">
        <f t="shared" si="13"/>
        <v>#DIV/0!</v>
      </c>
      <c r="J61" s="28" t="str">
        <f t="shared" si="2"/>
        <v>score and interpret tests</v>
      </c>
      <c r="K61" s="26">
        <f t="shared" si="3"/>
        <v>0</v>
      </c>
    </row>
    <row r="62" spans="1:11" x14ac:dyDescent="0.25">
      <c r="A62" s="40" t="s">
        <v>26</v>
      </c>
      <c r="B62" s="25"/>
      <c r="C62" s="33"/>
      <c r="D62" s="32"/>
      <c r="E62" s="34"/>
      <c r="F62" s="31"/>
      <c r="G62" s="37"/>
      <c r="H62" s="38">
        <f t="shared" si="14"/>
        <v>0</v>
      </c>
      <c r="I62" s="39" t="e">
        <f t="shared" si="13"/>
        <v>#DIV/0!</v>
      </c>
      <c r="J62" s="28" t="str">
        <f t="shared" si="2"/>
        <v>write eval summary reports</v>
      </c>
      <c r="K62" s="26">
        <f t="shared" si="3"/>
        <v>0</v>
      </c>
    </row>
    <row r="63" spans="1:11" x14ac:dyDescent="0.25">
      <c r="A63" s="53" t="s">
        <v>59</v>
      </c>
      <c r="B63" s="25"/>
      <c r="C63" s="33"/>
      <c r="D63" s="32"/>
      <c r="E63" s="34"/>
      <c r="F63" s="31"/>
      <c r="G63" s="51"/>
      <c r="H63" s="38">
        <f>SUM(B63:F63)</f>
        <v>0</v>
      </c>
      <c r="I63" s="39" t="e">
        <f t="shared" si="13"/>
        <v>#DIV/0!</v>
      </c>
      <c r="J63" s="28" t="str">
        <f t="shared" si="2"/>
        <v>complete Medicaid billing</v>
      </c>
      <c r="K63" s="26">
        <f t="shared" si="3"/>
        <v>0</v>
      </c>
    </row>
    <row r="64" spans="1:11" ht="33" customHeight="1" x14ac:dyDescent="0.25">
      <c r="A64" s="54" t="s">
        <v>60</v>
      </c>
      <c r="B64" s="25"/>
      <c r="C64" s="33"/>
      <c r="D64" s="32"/>
      <c r="E64" s="34"/>
      <c r="F64" s="31"/>
      <c r="G64" s="52"/>
      <c r="H64" s="38">
        <f>SUM(B64:F64)</f>
        <v>0</v>
      </c>
      <c r="I64" s="39" t="e">
        <f t="shared" si="13"/>
        <v>#DIV/0!</v>
      </c>
      <c r="J64" s="28" t="str">
        <f t="shared" si="2"/>
        <v>copying  logs, progress reports, evals, IEPs, etc.</v>
      </c>
      <c r="K64" s="26">
        <f t="shared" si="3"/>
        <v>0</v>
      </c>
    </row>
    <row r="65" spans="1:11" x14ac:dyDescent="0.25">
      <c r="A65" s="49" t="s">
        <v>61</v>
      </c>
      <c r="B65" s="25"/>
      <c r="C65" s="33"/>
      <c r="D65" s="32"/>
      <c r="E65" s="34"/>
      <c r="F65" s="31"/>
      <c r="G65" s="48"/>
      <c r="H65" s="38">
        <f t="shared" si="14"/>
        <v>0</v>
      </c>
      <c r="I65" s="39" t="e">
        <f t="shared" si="13"/>
        <v>#DIV/0!</v>
      </c>
      <c r="J65" s="28" t="str">
        <f t="shared" si="2"/>
        <v>participate in professional dev</v>
      </c>
      <c r="K65" s="26">
        <f t="shared" si="3"/>
        <v>0</v>
      </c>
    </row>
    <row r="66" spans="1:11" ht="29.25" customHeight="1" x14ac:dyDescent="0.25">
      <c r="A66" s="49" t="s">
        <v>62</v>
      </c>
      <c r="B66" s="25"/>
      <c r="C66" s="33"/>
      <c r="D66" s="32"/>
      <c r="E66" s="34"/>
      <c r="F66" s="31"/>
      <c r="G66" s="48"/>
      <c r="H66" s="38">
        <f t="shared" si="14"/>
        <v>0</v>
      </c>
      <c r="I66" s="39" t="e">
        <f t="shared" si="13"/>
        <v>#DIV/0!</v>
      </c>
      <c r="J66" s="28" t="str">
        <f t="shared" si="2"/>
        <v>participate in school committees</v>
      </c>
      <c r="K66" s="26">
        <f t="shared" si="3"/>
        <v>0</v>
      </c>
    </row>
    <row r="67" spans="1:11" x14ac:dyDescent="0.25">
      <c r="A67" s="49" t="s">
        <v>63</v>
      </c>
      <c r="B67" s="25"/>
      <c r="C67" s="33"/>
      <c r="D67" s="32"/>
      <c r="E67" s="34"/>
      <c r="F67" s="31"/>
      <c r="G67" s="48"/>
      <c r="H67" s="38">
        <f t="shared" si="14"/>
        <v>0</v>
      </c>
      <c r="I67" s="39" t="e">
        <f t="shared" si="13"/>
        <v>#DIV/0!</v>
      </c>
      <c r="J67" s="28" t="str">
        <f t="shared" si="2"/>
        <v>travel between assignments</v>
      </c>
      <c r="K67" s="26">
        <f t="shared" si="3"/>
        <v>0</v>
      </c>
    </row>
    <row r="68" spans="1:11" x14ac:dyDescent="0.25">
      <c r="A68" s="49" t="s">
        <v>64</v>
      </c>
      <c r="B68" s="25"/>
      <c r="C68" s="33"/>
      <c r="D68" s="32"/>
      <c r="E68" s="34"/>
      <c r="F68" s="31"/>
      <c r="G68" s="48"/>
      <c r="H68" s="38">
        <f t="shared" si="14"/>
        <v>0</v>
      </c>
      <c r="I68" s="39" t="e">
        <f t="shared" si="13"/>
        <v>#DIV/0!</v>
      </c>
      <c r="J68" s="28" t="str">
        <f t="shared" si="2"/>
        <v>write funding reports</v>
      </c>
      <c r="K68" s="26">
        <f t="shared" si="3"/>
        <v>0</v>
      </c>
    </row>
    <row r="69" spans="1:11" x14ac:dyDescent="0.25">
      <c r="A69" s="49" t="s">
        <v>65</v>
      </c>
      <c r="B69" s="25"/>
      <c r="C69" s="33"/>
      <c r="D69" s="32"/>
      <c r="E69" s="34"/>
      <c r="F69" s="31"/>
      <c r="G69" s="48"/>
      <c r="H69" s="38">
        <f t="shared" si="14"/>
        <v>0</v>
      </c>
      <c r="I69" s="39" t="e">
        <f t="shared" si="13"/>
        <v>#DIV/0!</v>
      </c>
      <c r="J69" s="28" t="str">
        <f t="shared" si="2"/>
        <v>supervise support personnel</v>
      </c>
      <c r="K69" s="26">
        <f t="shared" si="3"/>
        <v>0</v>
      </c>
    </row>
    <row r="70" spans="1:11" x14ac:dyDescent="0.25">
      <c r="A70" s="49" t="s">
        <v>66</v>
      </c>
      <c r="B70" s="25"/>
      <c r="C70" s="33"/>
      <c r="D70" s="32"/>
      <c r="E70" s="34"/>
      <c r="F70" s="31"/>
      <c r="G70" s="48"/>
      <c r="H70" s="38">
        <f>SUM(B70:F70)</f>
        <v>0</v>
      </c>
      <c r="I70" s="39" t="e">
        <f t="shared" si="13"/>
        <v>#DIV/0!</v>
      </c>
      <c r="J70" s="28" t="str">
        <f t="shared" si="2"/>
        <v>supervise grad student</v>
      </c>
      <c r="K70" s="26">
        <f t="shared" si="3"/>
        <v>0</v>
      </c>
    </row>
    <row r="71" spans="1:11" x14ac:dyDescent="0.25">
      <c r="A71" s="49" t="s">
        <v>67</v>
      </c>
      <c r="B71" s="25"/>
      <c r="C71" s="33"/>
      <c r="D71" s="32"/>
      <c r="E71" s="34"/>
      <c r="F71" s="31"/>
      <c r="G71" s="48"/>
      <c r="H71" s="38">
        <f>SUM(B71:F71)</f>
        <v>0</v>
      </c>
      <c r="I71" s="39" t="e">
        <f t="shared" si="13"/>
        <v>#DIV/0!</v>
      </c>
      <c r="J71" s="28" t="str">
        <f t="shared" si="2"/>
        <v>supervise CF</v>
      </c>
      <c r="K71" s="26">
        <f t="shared" si="3"/>
        <v>0</v>
      </c>
    </row>
    <row r="72" spans="1:11" ht="30" x14ac:dyDescent="0.25">
      <c r="A72" s="49" t="s">
        <v>68</v>
      </c>
      <c r="B72" s="25"/>
      <c r="C72" s="33"/>
      <c r="D72" s="32"/>
      <c r="E72" s="34"/>
      <c r="F72" s="31"/>
      <c r="G72" s="48"/>
      <c r="H72" s="38">
        <f t="shared" si="14"/>
        <v>0</v>
      </c>
      <c r="I72" s="39" t="e">
        <f t="shared" si="13"/>
        <v>#DIV/0!</v>
      </c>
      <c r="J72" s="28" t="str">
        <f t="shared" si="2"/>
        <v>write exit summarys and notices for exiting students</v>
      </c>
      <c r="K72" s="26">
        <f t="shared" si="3"/>
        <v>0</v>
      </c>
    </row>
    <row r="73" spans="1:11" ht="32.25" customHeight="1" x14ac:dyDescent="0.25">
      <c r="A73" s="49" t="s">
        <v>69</v>
      </c>
      <c r="B73" s="25"/>
      <c r="C73" s="33"/>
      <c r="D73" s="32"/>
      <c r="E73" s="34"/>
      <c r="F73" s="31"/>
      <c r="G73" s="48"/>
      <c r="H73" s="38">
        <f t="shared" si="14"/>
        <v>0</v>
      </c>
      <c r="I73" s="39" t="e">
        <f t="shared" si="13"/>
        <v>#DIV/0!</v>
      </c>
      <c r="J73" s="28" t="str">
        <f t="shared" si="2"/>
        <v>send notices for evals &amp; reevals</v>
      </c>
      <c r="K73" s="26">
        <f t="shared" si="3"/>
        <v>0</v>
      </c>
    </row>
    <row r="74" spans="1:11" x14ac:dyDescent="0.25">
      <c r="A74" s="49" t="s">
        <v>70</v>
      </c>
      <c r="B74" s="25"/>
      <c r="C74" s="33"/>
      <c r="D74" s="32"/>
      <c r="E74" s="34"/>
      <c r="F74" s="31"/>
      <c r="G74" s="48"/>
      <c r="H74" s="38">
        <f t="shared" si="14"/>
        <v>0</v>
      </c>
      <c r="I74" s="39" t="e">
        <f t="shared" si="13"/>
        <v>#DIV/0!</v>
      </c>
      <c r="J74" s="28" t="str">
        <f t="shared" si="2"/>
        <v>obtain parental permission</v>
      </c>
      <c r="K74" s="26">
        <f t="shared" si="3"/>
        <v>0</v>
      </c>
    </row>
    <row r="75" spans="1:11" ht="29.25" customHeight="1" x14ac:dyDescent="0.25">
      <c r="A75" s="49" t="s">
        <v>71</v>
      </c>
      <c r="B75" s="25"/>
      <c r="C75" s="33"/>
      <c r="D75" s="32"/>
      <c r="E75" s="34"/>
      <c r="F75" s="31"/>
      <c r="G75" s="48"/>
      <c r="H75" s="38">
        <f t="shared" si="14"/>
        <v>0</v>
      </c>
      <c r="I75" s="39" t="e">
        <f t="shared" si="13"/>
        <v>#DIV/0!</v>
      </c>
      <c r="J75" s="28" t="str">
        <f t="shared" si="2"/>
        <v>communicate with other school team members</v>
      </c>
      <c r="K75" s="26">
        <f t="shared" si="3"/>
        <v>0</v>
      </c>
    </row>
    <row r="76" spans="1:11" ht="35.25" customHeight="1" x14ac:dyDescent="0.25">
      <c r="A76" s="49" t="s">
        <v>72</v>
      </c>
      <c r="B76" s="25"/>
      <c r="C76" s="33"/>
      <c r="D76" s="32"/>
      <c r="E76" s="34"/>
      <c r="F76" s="31"/>
      <c r="G76" s="48"/>
      <c r="H76" s="38">
        <f t="shared" si="14"/>
        <v>0</v>
      </c>
      <c r="I76" s="39" t="e">
        <f t="shared" si="13"/>
        <v>#DIV/0!</v>
      </c>
      <c r="J76" s="28" t="str">
        <f t="shared" si="2"/>
        <v>note-taking related to IEP meetings, etc.</v>
      </c>
      <c r="K76" s="26">
        <f t="shared" si="3"/>
        <v>0</v>
      </c>
    </row>
    <row r="77" spans="1:11" ht="30" x14ac:dyDescent="0.25">
      <c r="A77" s="49" t="s">
        <v>73</v>
      </c>
      <c r="B77" s="25"/>
      <c r="C77" s="33"/>
      <c r="D77" s="32"/>
      <c r="E77" s="34"/>
      <c r="F77" s="31"/>
      <c r="G77" s="48"/>
      <c r="H77" s="38">
        <f t="shared" si="14"/>
        <v>0</v>
      </c>
      <c r="I77" s="39" t="e">
        <f t="shared" si="13"/>
        <v>#DIV/0!</v>
      </c>
      <c r="J77" s="28" t="str">
        <f t="shared" si="2"/>
        <v>keep due process files up to date and in compliance</v>
      </c>
      <c r="K77" s="26">
        <f t="shared" si="3"/>
        <v>0</v>
      </c>
    </row>
    <row r="78" spans="1:11" x14ac:dyDescent="0.25">
      <c r="A78" s="49" t="s">
        <v>74</v>
      </c>
      <c r="B78" s="25"/>
      <c r="C78" s="33"/>
      <c r="D78" s="32"/>
      <c r="E78" s="34"/>
      <c r="F78" s="31"/>
      <c r="G78" s="48"/>
      <c r="H78" s="38">
        <f t="shared" si="14"/>
        <v>0</v>
      </c>
      <c r="I78" s="39" t="e">
        <f t="shared" si="13"/>
        <v>#DIV/0!</v>
      </c>
      <c r="J78" s="28" t="str">
        <f t="shared" si="2"/>
        <v>copying, other clerical</v>
      </c>
      <c r="K78" s="26">
        <f t="shared" si="3"/>
        <v>0</v>
      </c>
    </row>
    <row r="79" spans="1:11" x14ac:dyDescent="0.25">
      <c r="A79" s="50" t="s">
        <v>75</v>
      </c>
      <c r="B79" s="25"/>
      <c r="C79" s="33"/>
      <c r="D79" s="32"/>
      <c r="E79" s="34"/>
      <c r="F79" s="31"/>
      <c r="G79" s="48"/>
      <c r="H79" s="38">
        <f>SUM(B79:F79)</f>
        <v>0</v>
      </c>
      <c r="I79" s="39" t="e">
        <f t="shared" si="13"/>
        <v>#DIV/0!</v>
      </c>
      <c r="J79" s="28" t="str">
        <f t="shared" si="2"/>
        <v>other case management tasks</v>
      </c>
      <c r="K79" s="26">
        <f t="shared" si="3"/>
        <v>0</v>
      </c>
    </row>
    <row r="80" spans="1:11" x14ac:dyDescent="0.25">
      <c r="A80" s="30" t="s">
        <v>38</v>
      </c>
      <c r="B80" s="25"/>
      <c r="C80" s="33"/>
      <c r="D80" s="32"/>
      <c r="E80" s="34"/>
      <c r="F80" s="31"/>
      <c r="G80" s="48"/>
      <c r="H80" s="38">
        <f>SUM(B80:F80)</f>
        <v>0</v>
      </c>
      <c r="I80" s="39" t="e">
        <f t="shared" si="13"/>
        <v>#DIV/0!</v>
      </c>
      <c r="J80" s="28" t="str">
        <f t="shared" si="2"/>
        <v>Enter Additional Function Here</v>
      </c>
      <c r="K80" s="26">
        <f t="shared" si="3"/>
        <v>0</v>
      </c>
    </row>
    <row r="81" spans="1:13" x14ac:dyDescent="0.25">
      <c r="A81" s="41"/>
      <c r="B81" s="42"/>
      <c r="C81" s="42"/>
      <c r="D81" s="42"/>
      <c r="E81" s="42"/>
      <c r="F81" s="42"/>
      <c r="G81" s="43"/>
      <c r="H81" s="43"/>
      <c r="I81" s="44"/>
      <c r="J81" s="28"/>
    </row>
    <row r="82" spans="1:13" s="2" customFormat="1" x14ac:dyDescent="0.25">
      <c r="A82" s="45" t="s">
        <v>76</v>
      </c>
      <c r="B82" s="46">
        <f>SUM(B83:B85)</f>
        <v>0</v>
      </c>
      <c r="C82" s="46">
        <f t="shared" ref="C82:F82" si="15">SUM(C83:C85)</f>
        <v>0</v>
      </c>
      <c r="D82" s="46">
        <f t="shared" si="15"/>
        <v>0</v>
      </c>
      <c r="E82" s="46">
        <f t="shared" si="15"/>
        <v>0</v>
      </c>
      <c r="F82" s="46">
        <f t="shared" si="15"/>
        <v>0</v>
      </c>
      <c r="G82" s="46"/>
      <c r="H82" s="46">
        <f>SUM(B82:F82)</f>
        <v>0</v>
      </c>
      <c r="I82" s="47" t="e">
        <f>H82/(H15+H20+H39+H48+H82)</f>
        <v>#DIV/0!</v>
      </c>
      <c r="J82" s="28"/>
      <c r="K82" s="26"/>
      <c r="L82" s="24"/>
      <c r="M82" s="24"/>
    </row>
    <row r="83" spans="1:13" ht="20.25" customHeight="1" x14ac:dyDescent="0.25">
      <c r="A83" s="40" t="s">
        <v>77</v>
      </c>
      <c r="B83" s="25"/>
      <c r="C83" s="33"/>
      <c r="D83" s="32"/>
      <c r="E83" s="34"/>
      <c r="F83" s="31"/>
      <c r="G83" s="37"/>
      <c r="H83" s="38">
        <f>SUM(B83:F83)</f>
        <v>0</v>
      </c>
      <c r="I83" s="39" t="e">
        <f>H83/($H$15+$H$20+$H$39+$H$48+$H$82)</f>
        <v>#DIV/0!</v>
      </c>
      <c r="J83" s="28" t="str">
        <f t="shared" ref="J83:J85" si="16">A83</f>
        <v>schedule/use interpreters for ELLs</v>
      </c>
      <c r="K83" s="26">
        <f t="shared" ref="K83:K85" si="17">H83</f>
        <v>0</v>
      </c>
    </row>
    <row r="84" spans="1:13" x14ac:dyDescent="0.25">
      <c r="A84" s="40" t="s">
        <v>78</v>
      </c>
      <c r="B84" s="25"/>
      <c r="C84" s="33"/>
      <c r="D84" s="32"/>
      <c r="E84" s="34"/>
      <c r="F84" s="31"/>
      <c r="G84" s="37"/>
      <c r="H84" s="38">
        <f t="shared" ref="H84:H85" si="18">SUM(B84:F84)</f>
        <v>0</v>
      </c>
      <c r="I84" s="39" t="e">
        <f>H84/($H$15+$H$20+$H$39+$H$48+$H$82)</f>
        <v>#DIV/0!</v>
      </c>
      <c r="J84" s="28" t="str">
        <f t="shared" si="16"/>
        <v>district emails, phone calls, etc.</v>
      </c>
      <c r="K84" s="26">
        <f t="shared" si="17"/>
        <v>0</v>
      </c>
    </row>
    <row r="85" spans="1:13" ht="22.5" customHeight="1" x14ac:dyDescent="0.25">
      <c r="A85" s="30" t="s">
        <v>38</v>
      </c>
      <c r="B85" s="25"/>
      <c r="C85" s="33"/>
      <c r="D85" s="32"/>
      <c r="E85" s="34"/>
      <c r="F85" s="31"/>
      <c r="G85" s="37"/>
      <c r="H85" s="38">
        <f t="shared" si="18"/>
        <v>0</v>
      </c>
      <c r="I85" s="39" t="e">
        <f>H85/($H$15+$H$20+$H$39+$H$48+$H$82)</f>
        <v>#DIV/0!</v>
      </c>
      <c r="J85" s="28" t="str">
        <f t="shared" si="16"/>
        <v>Enter Additional Function Here</v>
      </c>
      <c r="K85" s="26">
        <f t="shared" si="17"/>
        <v>0</v>
      </c>
    </row>
    <row r="86" spans="1:13" s="13" customFormat="1" x14ac:dyDescent="0.25">
      <c r="A86" s="20"/>
      <c r="B86" s="21"/>
      <c r="C86" s="21"/>
      <c r="D86" s="21"/>
      <c r="E86" s="21"/>
      <c r="F86" s="21"/>
      <c r="G86" s="20"/>
      <c r="H86" s="20"/>
      <c r="I86" s="20"/>
      <c r="J86" s="4"/>
      <c r="K86" s="26"/>
    </row>
    <row r="87" spans="1:13" s="4" customFormat="1" x14ac:dyDescent="0.25">
      <c r="A87" s="22" t="s">
        <v>79</v>
      </c>
      <c r="B87" s="23">
        <f>(H15+H20+H39+H48+H82)</f>
        <v>0</v>
      </c>
      <c r="C87" s="22"/>
      <c r="D87" s="22"/>
      <c r="E87" s="22"/>
      <c r="F87" s="22"/>
      <c r="G87" s="23"/>
      <c r="H87" s="23"/>
      <c r="I87" s="23"/>
      <c r="K87" s="26"/>
      <c r="L87" s="13"/>
      <c r="M87" s="13"/>
    </row>
    <row r="88" spans="1:13" s="4" customFormat="1" x14ac:dyDescent="0.25">
      <c r="A88" s="22" t="s">
        <v>80</v>
      </c>
      <c r="B88" s="23">
        <v>30.7</v>
      </c>
      <c r="C88" s="22"/>
      <c r="D88" s="22"/>
      <c r="E88" s="22"/>
      <c r="F88" s="22"/>
      <c r="G88" s="23"/>
      <c r="H88" s="23"/>
      <c r="I88" s="23"/>
      <c r="K88" s="26"/>
      <c r="L88" s="13"/>
      <c r="M88" s="13"/>
    </row>
    <row r="89" spans="1:13" s="4" customFormat="1" x14ac:dyDescent="0.25">
      <c r="A89" s="22" t="s">
        <v>80</v>
      </c>
      <c r="B89" s="19">
        <v>0.5</v>
      </c>
      <c r="C89" s="19"/>
      <c r="D89" s="19"/>
      <c r="E89" s="19"/>
      <c r="F89" s="19"/>
      <c r="K89" s="26"/>
      <c r="L89" s="13"/>
      <c r="M89" s="13"/>
    </row>
    <row r="90" spans="1:13" s="13" customFormat="1" x14ac:dyDescent="0.25">
      <c r="B90" s="24"/>
      <c r="C90" s="24"/>
      <c r="D90" s="24"/>
      <c r="E90" s="24"/>
      <c r="F90" s="24"/>
      <c r="J90" s="4"/>
      <c r="K90" s="26"/>
    </row>
    <row r="91" spans="1:13" s="13" customFormat="1" x14ac:dyDescent="0.25">
      <c r="B91" s="24"/>
      <c r="C91" s="24"/>
      <c r="D91" s="24"/>
      <c r="E91" s="24"/>
      <c r="F91" s="24"/>
      <c r="J91" s="4"/>
      <c r="K91" s="26"/>
    </row>
  </sheetData>
  <sheetProtection sheet="1" selectLockedCells="1"/>
  <mergeCells count="2">
    <mergeCell ref="A2:I2"/>
    <mergeCell ref="A5:I5"/>
  </mergeCells>
  <pageMargins left="0.2" right="0.2" top="0.75" bottom="0.75" header="0.3" footer="0.3"/>
  <pageSetup orientation="portrait" horizontalDpi="4294967295" verticalDpi="4294967295" r:id="rId1"/>
  <headerFooter>
    <oddHeader>&amp;C&amp;G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8E048-13DF-44CA-A4BB-4C909938EDF4}">
  <dimension ref="A2:V23"/>
  <sheetViews>
    <sheetView showGridLines="0" showRowColHeaders="0" zoomScale="90" zoomScaleNormal="90" zoomScalePageLayoutView="110" workbookViewId="0">
      <selection activeCell="F5" sqref="F5"/>
    </sheetView>
  </sheetViews>
  <sheetFormatPr defaultColWidth="3.85546875" defaultRowHeight="15" x14ac:dyDescent="0.25"/>
  <cols>
    <col min="1" max="1" width="5.140625" style="3" customWidth="1"/>
    <col min="2" max="3" width="3.85546875" style="3"/>
    <col min="4" max="4" width="3.140625" style="3" customWidth="1"/>
    <col min="5" max="5" width="3.85546875" style="3"/>
    <col min="6" max="6" width="4.42578125" style="3" bestFit="1" customWidth="1"/>
    <col min="7" max="7" width="4.28515625" style="3" customWidth="1"/>
    <col min="8" max="9" width="3.85546875" style="3"/>
    <col min="10" max="10" width="4" style="3" customWidth="1"/>
    <col min="11" max="11" width="4.85546875" style="3" customWidth="1"/>
    <col min="12" max="15" width="3.85546875" style="3"/>
    <col min="16" max="16" width="4.5703125" style="3" customWidth="1"/>
    <col min="17" max="17" width="3.85546875" style="3"/>
    <col min="18" max="18" width="2.7109375" style="3" customWidth="1"/>
    <col min="19" max="19" width="4.7109375" style="3" customWidth="1"/>
    <col min="20" max="20" width="3.85546875" style="3"/>
    <col min="21" max="21" width="5.42578125" style="3" customWidth="1"/>
    <col min="22" max="22" width="4.7109375" style="3" customWidth="1"/>
    <col min="23" max="16384" width="3.85546875" style="3"/>
  </cols>
  <sheetData>
    <row r="2" spans="1:22" x14ac:dyDescent="0.25">
      <c r="A2" s="61" t="s">
        <v>81</v>
      </c>
    </row>
    <row r="5" spans="1:22" x14ac:dyDescent="0.25">
      <c r="A5" s="3" t="s">
        <v>82</v>
      </c>
      <c r="E5" s="62" t="str">
        <f>Data!A11</f>
        <v>mm/dd/yyyy - mm/dd/yyyy</v>
      </c>
      <c r="F5" s="63"/>
      <c r="G5" s="63"/>
      <c r="H5" s="63"/>
      <c r="I5" s="63"/>
      <c r="J5" s="64"/>
      <c r="K5" s="3" t="s">
        <v>83</v>
      </c>
      <c r="S5" s="65">
        <f>Data!B11</f>
        <v>0</v>
      </c>
      <c r="T5" s="3" t="s">
        <v>84</v>
      </c>
    </row>
    <row r="6" spans="1:22" x14ac:dyDescent="0.25">
      <c r="A6" s="3" t="s">
        <v>85</v>
      </c>
    </row>
    <row r="7" spans="1:22" ht="30" customHeight="1" x14ac:dyDescent="0.25"/>
    <row r="8" spans="1:22" x14ac:dyDescent="0.25">
      <c r="A8" s="3" t="s">
        <v>86</v>
      </c>
      <c r="F8" s="65">
        <f>Data!H15</f>
        <v>0</v>
      </c>
      <c r="G8" s="3" t="s">
        <v>87</v>
      </c>
      <c r="V8" s="66"/>
    </row>
    <row r="9" spans="1:22" x14ac:dyDescent="0.25">
      <c r="A9" s="67" t="e">
        <f>Data!I15</f>
        <v>#DIV/0!</v>
      </c>
      <c r="B9" s="3" t="s">
        <v>88</v>
      </c>
      <c r="F9" s="68"/>
      <c r="V9" s="66"/>
    </row>
    <row r="10" spans="1:22" ht="30" customHeight="1" x14ac:dyDescent="0.25">
      <c r="F10" s="68"/>
      <c r="V10" s="66"/>
    </row>
    <row r="11" spans="1:22" x14ac:dyDescent="0.25">
      <c r="A11" s="69" t="e">
        <f>Data!I20</f>
        <v>#DIV/0!</v>
      </c>
      <c r="B11" s="3" t="s">
        <v>89</v>
      </c>
    </row>
    <row r="12" spans="1:22" ht="30" customHeight="1" x14ac:dyDescent="0.25"/>
    <row r="13" spans="1:22" x14ac:dyDescent="0.25">
      <c r="A13" s="3" t="s">
        <v>90</v>
      </c>
      <c r="E13" s="70">
        <f>Data!H39</f>
        <v>0</v>
      </c>
      <c r="F13" s="71" t="s">
        <v>91</v>
      </c>
      <c r="K13" s="72" t="e">
        <f>Data!I39</f>
        <v>#DIV/0!</v>
      </c>
      <c r="L13" s="3" t="s">
        <v>92</v>
      </c>
    </row>
    <row r="14" spans="1:22" x14ac:dyDescent="0.25">
      <c r="A14" s="3" t="s">
        <v>93</v>
      </c>
    </row>
    <row r="15" spans="1:22" ht="30" customHeight="1" x14ac:dyDescent="0.25"/>
    <row r="16" spans="1:22" x14ac:dyDescent="0.25">
      <c r="A16" s="73" t="s">
        <v>94</v>
      </c>
      <c r="J16" s="70">
        <f>Data!H48</f>
        <v>0</v>
      </c>
      <c r="K16" s="3" t="s">
        <v>95</v>
      </c>
      <c r="P16" s="72" t="e">
        <f>Data!I48</f>
        <v>#DIV/0!</v>
      </c>
      <c r="Q16" s="3" t="s">
        <v>96</v>
      </c>
    </row>
    <row r="17" spans="1:14" ht="30" customHeight="1" x14ac:dyDescent="0.25"/>
    <row r="18" spans="1:14" x14ac:dyDescent="0.25">
      <c r="A18" s="71" t="s">
        <v>97</v>
      </c>
    </row>
    <row r="19" spans="1:14" x14ac:dyDescent="0.25">
      <c r="A19" s="72" t="e">
        <f>Data!I82</f>
        <v>#DIV/0!</v>
      </c>
      <c r="B19" s="3" t="s">
        <v>98</v>
      </c>
      <c r="G19" s="70">
        <f>Data!H82</f>
        <v>0</v>
      </c>
      <c r="H19" s="3" t="s">
        <v>99</v>
      </c>
    </row>
    <row r="20" spans="1:14" ht="29.25" customHeight="1" x14ac:dyDescent="0.25"/>
    <row r="21" spans="1:14" s="74" customFormat="1" ht="53.25" customHeight="1" x14ac:dyDescent="0.25">
      <c r="A21" s="121" t="str">
        <f>IF(MAX(Data!H15,Data!H20,Data!H39,Data!H48,Data!H82)=Data!H15,Data!A15, IF(MAX(Data!H15,Data!H20,Data!H39,Data!H48,Data!H82)=Data!H20,Data!A20, IF(MAX(Data!H15,Data!H20,Data!H39,Data!H48,Data!H82)=Data!H39, Data!A39, IF(MAX(Data!H15,Data!H20,Data!H39,Data!H48,Data!H82)=Data!H48,Data!A48, IF(MAX(Data!H15,Data!H20,Data!H39,Data!H48,Data!H82)=Data!H82,Data!A82, " ")))))</f>
        <v>Direct Services</v>
      </c>
      <c r="B21" s="122"/>
      <c r="C21" s="122"/>
      <c r="D21" s="122"/>
      <c r="E21" s="122"/>
      <c r="F21" s="122"/>
      <c r="G21" s="122"/>
      <c r="H21" s="122"/>
      <c r="I21" s="123"/>
      <c r="J21" s="71" t="s">
        <v>100</v>
      </c>
      <c r="K21" s="71"/>
      <c r="L21" s="71"/>
      <c r="M21" s="71"/>
      <c r="N21" s="71"/>
    </row>
    <row r="22" spans="1:14" ht="30" customHeight="1" x14ac:dyDescent="0.25"/>
    <row r="23" spans="1:14" ht="60" customHeight="1" x14ac:dyDescent="0.25">
      <c r="A23" s="124" t="str">
        <f>IF(MIN(Data!H15,Data!H20,Data!H39,Data!H48,Data!H82)=Data!H15,Data!A15, IF(MIN(Data!H15,Data!H20,Data!H39,Data!H48,Data!H82)=Data!H20,Data!A20, IF(MIN(Data!H15,Data!H20,Data!H39,Data!H48,Data!H82)=Data!H39, Data!A39, IF(MIN(Data!H15,Data!H20,Data!H39,Data!H48,Data!H82)=Data!H48,Data!A48, IF(MIN(Data!H15,Data!H20,Data!H39,Data!H48,Data!H82)=Data!H82,Data!A82, " ")))))</f>
        <v>Direct Services</v>
      </c>
      <c r="B23" s="125"/>
      <c r="C23" s="125"/>
      <c r="D23" s="125"/>
      <c r="E23" s="125"/>
      <c r="F23" s="125"/>
      <c r="G23" s="125"/>
      <c r="H23" s="125"/>
      <c r="I23" s="126"/>
      <c r="J23" s="71" t="s">
        <v>101</v>
      </c>
    </row>
  </sheetData>
  <sheetProtection sheet="1" selectLockedCells="1"/>
  <mergeCells count="2">
    <mergeCell ref="A21:I21"/>
    <mergeCell ref="A23:I23"/>
  </mergeCells>
  <pageMargins left="0.7" right="0.7" top="0.75" bottom="0.75" header="0.3" footer="0.3"/>
  <pageSetup orientation="portrait" r:id="rId1"/>
  <headerFooter>
    <oddHeader>&amp;C&amp;G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985CF-8B8C-4FB4-B2B3-4B30B66223F3}">
  <dimension ref="A2:AR51"/>
  <sheetViews>
    <sheetView showGridLines="0" showRowColHeaders="0" zoomScale="90" zoomScaleNormal="90" workbookViewId="0">
      <selection sqref="A1:XFD1048576"/>
    </sheetView>
  </sheetViews>
  <sheetFormatPr defaultColWidth="3.85546875" defaultRowHeight="15" x14ac:dyDescent="0.25"/>
  <cols>
    <col min="1" max="1" width="4.42578125" style="3" customWidth="1"/>
    <col min="2" max="3" width="3.85546875" style="3"/>
    <col min="4" max="4" width="3.140625" style="3" customWidth="1"/>
    <col min="5" max="7" width="4.28515625" style="3" customWidth="1"/>
    <col min="8" max="8" width="3.5703125" style="3" customWidth="1"/>
    <col min="9" max="9" width="3.85546875" style="3"/>
    <col min="10" max="10" width="4.5703125" style="3" customWidth="1"/>
    <col min="11" max="11" width="4.5703125" style="3" bestFit="1" customWidth="1"/>
    <col min="12" max="13" width="3.85546875" style="3"/>
    <col min="14" max="14" width="5.140625" style="3" customWidth="1"/>
    <col min="15" max="15" width="4.5703125" style="3" bestFit="1" customWidth="1"/>
    <col min="16" max="16" width="4.5703125" style="3" customWidth="1"/>
    <col min="17" max="17" width="3.85546875" style="3"/>
    <col min="18" max="18" width="1.7109375" style="3" customWidth="1"/>
    <col min="19" max="19" width="5.140625" style="3" customWidth="1"/>
    <col min="20" max="20" width="5.7109375" style="3" customWidth="1"/>
    <col min="21" max="21" width="6.5703125" style="3" customWidth="1"/>
    <col min="22" max="22" width="5.5703125" style="3" customWidth="1"/>
    <col min="23" max="24" width="3.85546875" style="3"/>
    <col min="25" max="25" width="3.85546875" style="75"/>
    <col min="26" max="43" width="3.85546875" style="3"/>
    <col min="44" max="44" width="19.140625" style="3" customWidth="1"/>
    <col min="45" max="16384" width="3.85546875" style="3"/>
  </cols>
  <sheetData>
    <row r="2" spans="1:22" x14ac:dyDescent="0.25">
      <c r="A2" s="14" t="s">
        <v>102</v>
      </c>
    </row>
    <row r="5" spans="1:22" x14ac:dyDescent="0.25">
      <c r="A5" s="3" t="s">
        <v>103</v>
      </c>
      <c r="E5" s="62" t="str">
        <f>Data!A11</f>
        <v>mm/dd/yyyy - mm/dd/yyyy</v>
      </c>
      <c r="F5" s="63"/>
      <c r="G5" s="63"/>
      <c r="H5" s="63"/>
      <c r="I5" s="63"/>
      <c r="J5" s="64"/>
      <c r="K5" s="3" t="s">
        <v>83</v>
      </c>
      <c r="S5" s="70">
        <f>Data!B11</f>
        <v>0</v>
      </c>
      <c r="T5" s="3" t="s">
        <v>84</v>
      </c>
    </row>
    <row r="6" spans="1:22" x14ac:dyDescent="0.25">
      <c r="A6" s="3" t="s">
        <v>85</v>
      </c>
    </row>
    <row r="7" spans="1:22" ht="22.5" customHeight="1" x14ac:dyDescent="0.25"/>
    <row r="8" spans="1:22" x14ac:dyDescent="0.25">
      <c r="A8" s="3" t="s">
        <v>104</v>
      </c>
      <c r="F8" s="70">
        <f>Data!H15</f>
        <v>0</v>
      </c>
      <c r="G8" s="3" t="s">
        <v>105</v>
      </c>
      <c r="V8" s="76"/>
    </row>
    <row r="9" spans="1:22" x14ac:dyDescent="0.25">
      <c r="A9" s="3" t="s">
        <v>106</v>
      </c>
      <c r="F9" s="77"/>
      <c r="N9" s="78" t="e">
        <f>Data!I15</f>
        <v>#DIV/0!</v>
      </c>
      <c r="O9" s="3" t="s">
        <v>107</v>
      </c>
      <c r="V9" s="76"/>
    </row>
    <row r="10" spans="1:22" ht="3.75" customHeight="1" x14ac:dyDescent="0.25">
      <c r="F10" s="77"/>
      <c r="N10" s="79"/>
      <c r="V10" s="76"/>
    </row>
    <row r="11" spans="1:22" ht="17.25" customHeight="1" x14ac:dyDescent="0.25">
      <c r="A11" s="71" t="s">
        <v>108</v>
      </c>
      <c r="F11" s="77"/>
      <c r="K11" s="80">
        <f>MAX(Data!H16,Data!H17,Data!H18)</f>
        <v>0</v>
      </c>
      <c r="L11" s="81" t="s">
        <v>109</v>
      </c>
      <c r="M11" s="82"/>
      <c r="O11" s="82"/>
      <c r="P11" s="83"/>
      <c r="Q11" s="83"/>
      <c r="R11" s="83"/>
      <c r="S11" s="83"/>
      <c r="T11" s="83"/>
      <c r="U11" s="83"/>
      <c r="V11" s="83"/>
    </row>
    <row r="12" spans="1:22" ht="3.75" customHeight="1" x14ac:dyDescent="0.25">
      <c r="A12" s="71"/>
      <c r="F12" s="77"/>
      <c r="K12" s="84"/>
      <c r="L12" s="81"/>
      <c r="M12" s="82"/>
      <c r="N12" s="82"/>
      <c r="O12" s="82"/>
      <c r="P12" s="83"/>
      <c r="Q12" s="83"/>
      <c r="R12" s="83"/>
      <c r="S12" s="83"/>
      <c r="T12" s="83"/>
      <c r="U12" s="83"/>
      <c r="V12" s="83"/>
    </row>
    <row r="13" spans="1:22" ht="18" customHeight="1" x14ac:dyDescent="0.25">
      <c r="A13" s="85"/>
      <c r="B13" s="127" t="str">
        <f>IF(MAX(Data!H16,Data!H17,Data!H18)=Data!H16,Data!A16, IF(MAX(Data!H16,Data!H17,Data!H18)=Data!H17, Data!A17, IF(MAX(Data!H16,Data!H17,Data!H18)=Data!H18,Data!A18, " ")))</f>
        <v>face-to-face pull-out services</v>
      </c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9"/>
      <c r="T13" s="85"/>
      <c r="U13" s="85"/>
      <c r="V13" s="85"/>
    </row>
    <row r="14" spans="1:22" ht="15.75" customHeight="1" x14ac:dyDescent="0.25">
      <c r="A14" s="85"/>
      <c r="B14" s="130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2"/>
      <c r="T14" s="85"/>
      <c r="U14" s="85"/>
      <c r="V14" s="85"/>
    </row>
    <row r="15" spans="1:22" ht="22.5" customHeight="1" x14ac:dyDescent="0.25"/>
    <row r="16" spans="1:22" x14ac:dyDescent="0.25">
      <c r="A16" s="86" t="e">
        <f>Data!I20</f>
        <v>#DIV/0!</v>
      </c>
      <c r="B16" s="3" t="s">
        <v>110</v>
      </c>
    </row>
    <row r="17" spans="1:22" ht="3.75" customHeight="1" x14ac:dyDescent="0.25">
      <c r="A17" s="87"/>
    </row>
    <row r="18" spans="1:22" ht="15" customHeight="1" x14ac:dyDescent="0.25">
      <c r="A18" s="3" t="s">
        <v>111</v>
      </c>
      <c r="N18" s="88"/>
      <c r="O18" s="12"/>
      <c r="P18" s="12"/>
      <c r="Q18" s="12"/>
      <c r="R18" s="12"/>
      <c r="S18" s="12"/>
      <c r="T18" s="12"/>
      <c r="U18" s="12"/>
      <c r="V18" s="12"/>
    </row>
    <row r="19" spans="1:22" ht="3.75" customHeight="1" x14ac:dyDescent="0.25">
      <c r="N19" s="88"/>
      <c r="O19" s="12"/>
      <c r="P19" s="12"/>
      <c r="Q19" s="12"/>
      <c r="R19" s="12"/>
      <c r="S19" s="12"/>
      <c r="T19" s="12"/>
      <c r="U19" s="12"/>
      <c r="V19" s="12"/>
    </row>
    <row r="20" spans="1:22" ht="17.25" customHeight="1" x14ac:dyDescent="0.25">
      <c r="A20" s="3" t="s">
        <v>112</v>
      </c>
      <c r="B20" s="89" t="str">
        <f>IF(MAX(Data!H21,Data!H22,Data!H23,Data!H31,Data!H32,Data!H33,Data!H34,Data!H35,Data!H37)=Data!H21,Data!A21, IF(MAX(Data!H21,Data!H22,Data!H23,Data!H31,Data!H32,Data!H33,Data!H34,Data!H35,Data!H37)=Data!H22,Data!A22,
IF(MAX(Data!H21,Data!H22,Data!H23,Data!H31,Data!H32,Data!H33,Data!H34,Data!H35,Data!H37)=Data!H23,Data!A23, IF(MAX(Data!H21,Data!H22,Data!H23,Data!H31,Data!H32,Data!H33,Data!H34,Data!H35,Data!H37)=Data!H31,Data!A31, IF(MAX(Data!H21,Data!H22,Data!H23,Data!H31,Data!H32,Data!H33,Data!H34,Data!H35,Data!H37)=Data!H32,Data!A32, IF(MAX(Data!H21,Data!H22,Data!H23,Data!H31,Data!H32,Data!H33,Data!H34,Data!H35,Data!H37)=Data!H33,Data!A33,
IF(MAX(Data!H21,Data!H22,Data!H23,Data!H31,Data!H32,Data!H33,Data!H34,Data!H35,Data!H37)=Data!H34,Data!A34, IF(MAX(Data!H21,Data!H22,Data!H23,Data!H31,Data!H32,Data!H33,Data!H34,Data!H35,Data!H37)=Data!H35,Data!A35,
IF(MAX(Data!H21,Data!H22,Data!H23,Data!H31,Data!H32,Data!H33,Data!H34,Data!H35,Data!H37)=Data!H37,Data!A37,
 " ")))))))))</f>
        <v>analyze environment</v>
      </c>
      <c r="C20" s="90"/>
      <c r="D20" s="63"/>
      <c r="E20" s="63"/>
      <c r="F20" s="63"/>
      <c r="G20" s="63"/>
      <c r="H20" s="63"/>
      <c r="I20" s="63"/>
      <c r="J20" s="64"/>
      <c r="K20" s="3" t="s">
        <v>113</v>
      </c>
      <c r="N20" s="88"/>
      <c r="O20" s="12"/>
      <c r="P20" s="91" t="s">
        <v>114</v>
      </c>
      <c r="Q20" s="92">
        <f>IF(MAX(Data!H21,Data!H22,Data!H23,Data!H31,Data!H32,Data!H33,Data!H34,Data!H35,Data!H37)=Data!H21,Data!H21, IF(MAX(Data!H21,Data!H22,Data!H23,Data!H31,Data!H32,Data!H33,Data!H34,Data!H35,Data!H37)=Data!H22,Data!H22,
IF(MAX(Data!H21,Data!H22,Data!H23,Data!H31,Data!H32,Data!H33,Data!H34,Data!H35,Data!H37)=Data!H23,Data!H23, IF(MAX(Data!H21,Data!H22,Data!H23,Data!H31,Data!H32,Data!H33,Data!H34,Data!H35,Data!H37)=Data!H31,Data!H31,
IF(MAX(Data!H21,Data!H22,Data!H23,Data!H31,Data!H32,Data!H33,Data!H34,Data!H35,Data!H37)=Data!H32,Data!H32, IF(MAX(Data!H21,Data!H22,Data!H23,Data!H31,Data!H32,Data!H33,Data!H34,Data!H35,Data!H37)=Data!H33,Data!H33,
IF(MAX(Data!H21,Data!H22,Data!H23,Data!H31,Data!H32,Data!H33,Data!H34,Data!H35,Data!H37)=Data!H34,Data!H34, IF(MAX(Data!H21,Data!H22,Data!H23,Data!H31,Data!H32,Data!H33,Data!H34,Data!H35,Data!H37)=Data!H35,Data!H35,
IF(MAX(Data!H21,Data!H22,Data!H23,Data!H31,Data!H32,Data!H33,Data!H34,Data!H35,Data!H37)=Data!H37,Data!H37,
 " ")))))))))</f>
        <v>0</v>
      </c>
      <c r="R20" s="3" t="s">
        <v>115</v>
      </c>
      <c r="T20" s="12"/>
      <c r="U20" s="12"/>
      <c r="V20" s="12"/>
    </row>
    <row r="21" spans="1:22" ht="3.75" customHeight="1" x14ac:dyDescent="0.25">
      <c r="B21" s="93"/>
      <c r="C21" s="11"/>
      <c r="D21" s="12"/>
      <c r="E21" s="12"/>
      <c r="F21" s="12"/>
      <c r="G21" s="12"/>
      <c r="H21" s="12"/>
      <c r="I21" s="12"/>
      <c r="J21" s="12"/>
      <c r="N21" s="88"/>
      <c r="O21" s="12"/>
      <c r="P21" s="12"/>
      <c r="Q21" s="12"/>
      <c r="R21" s="12"/>
      <c r="S21" s="12"/>
      <c r="T21" s="12"/>
      <c r="U21" s="12"/>
      <c r="V21" s="12"/>
    </row>
    <row r="22" spans="1:22" s="71" customFormat="1" ht="18.75" customHeight="1" x14ac:dyDescent="0.25">
      <c r="A22" s="71" t="s">
        <v>112</v>
      </c>
      <c r="B22" s="94" t="str">
        <f>IF(MIN(Data!H21,Data!H22,Data!H23,Data!H31,Data!H32,Data!H33,Data!H34,Data!H35,Data!H37)=Data!H21,Data!A21, IF(MIN(Data!H21,Data!H22,Data!H23,Data!H31,Data!H32,Data!H33,Data!H34,Data!H35,Data!H37)=Data!H22,Data!A22,
IF(MIN(Data!H21,Data!H22,Data!H23,Data!H31,Data!H32,Data!H33,Data!H34,Data!H35,Data!H37)=Data!H23,Data!A23, IF(MIN(Data!H21,Data!H22,Data!H23,Data!H31,Data!H32,Data!H33,Data!H34,Data!H35,Data!H37)=Data!H31,Data!A31,
IF(MIN(Data!H21,Data!H22,Data!H23,Data!H31,Data!H32,Data!H33,Data!H34,Data!H35,Data!H37)=Data!H32,Data!A32, IF(MIN(Data!H21,Data!H22,Data!H23,Data!H31,Data!H32,Data!H33,Data!H34,Data!H35,Data!H37)=Data!H33,Data!A33,
IF(MIN(Data!H21,Data!H22,Data!H23,Data!H31,Data!H32,Data!H33,Data!H34,Data!H35,Data!H37)=Data!H34,Data!A34, IF(MIN(Data!H21,Data!H22,Data!H23,Data!H31,Data!H32,Data!H33,Data!H34,Data!H35,Data!H37)=Data!H35,Data!A35,
IF(MIN(Data!H21,Data!H22,Data!H23,Data!H31,Data!H32,Data!H33,Data!H34,Data!H35,Data!H37)=Data!H37,Data!A37,
 " ")))))))))</f>
        <v>analyze environment</v>
      </c>
      <c r="C22" s="95"/>
      <c r="D22" s="96"/>
      <c r="E22" s="96"/>
      <c r="F22" s="96"/>
      <c r="G22" s="96"/>
      <c r="H22" s="96"/>
      <c r="I22" s="96"/>
      <c r="J22" s="97"/>
      <c r="K22" s="98" t="s">
        <v>116</v>
      </c>
      <c r="L22" s="99"/>
      <c r="P22" s="100" t="s">
        <v>114</v>
      </c>
      <c r="Q22" s="80">
        <f>IF(MIN(Data!H21,Data!H22,Data!H23,Data!H31,Data!H32,Data!H33,Data!H34,Data!H35,Data!H37)=Data!H21,Data!H21, IF(MIN(Data!H21,Data!H22,Data!H23,Data!H31,Data!H32,Data!H33,Data!H34,Data!H35,Data!H37)=Data!H22,Data!H22,
IF(MIN(Data!H21,Data!H22,Data!H23,Data!H31,Data!H32,Data!H33,Data!H34,Data!H35,Data!H37)=Data!H23,Data!H23, IF(MIN(Data!H21,Data!H22,Data!H23,Data!H31,Data!H32,Data!H33,Data!H34,Data!H35,Data!H37)=Data!H31,Data!H31,
IF(MIN(Data!H21,Data!H22,Data!H23,Data!H31,Data!H32,Data!H33,Data!H34,Data!H35,Data!H37)=Data!H32,Data!H32, IF(MIN(Data!H21,Data!H22,Data!H23,Data!H31,Data!H32,Data!H33,Data!H34,Data!H35,Data!H37)=Data!H33,Data!H33,
IF(MIN(Data!H21,Data!H22,Data!H23,Data!H31,Data!H32,Data!H33,Data!H34,Data!H35,Data!H37)=Data!H34,Data!H34, IF(MIN(Data!H21,Data!H22,Data!H23,Data!H31,Data!H32,Data!H33,Data!H34,Data!H35,Data!H37)=Data!H35,Data!H35,
IF(MIN(Data!H21,Data!H22,Data!H23,Data!H31,Data!H32,Data!H33,Data!H34,Data!H35,Data!H37)=Data!H37,Data!H37,
 " ")))))))))</f>
        <v>0</v>
      </c>
      <c r="R22" s="101" t="s">
        <v>117</v>
      </c>
    </row>
    <row r="23" spans="1:22" ht="22.5" customHeight="1" x14ac:dyDescent="0.25"/>
    <row r="24" spans="1:22" x14ac:dyDescent="0.25">
      <c r="A24" s="3" t="s">
        <v>90</v>
      </c>
      <c r="E24" s="70">
        <f>Data!H39</f>
        <v>0</v>
      </c>
      <c r="F24" s="71" t="s">
        <v>91</v>
      </c>
      <c r="K24" s="102" t="e">
        <f>Data!I39</f>
        <v>#DIV/0!</v>
      </c>
      <c r="L24" s="3" t="s">
        <v>118</v>
      </c>
    </row>
    <row r="25" spans="1:22" ht="3.75" customHeight="1" x14ac:dyDescent="0.25">
      <c r="E25" s="103"/>
      <c r="F25" s="71"/>
      <c r="K25" s="104"/>
    </row>
    <row r="26" spans="1:22" x14ac:dyDescent="0.25">
      <c r="A26" s="3" t="s">
        <v>119</v>
      </c>
      <c r="P26" s="92">
        <f>Data!H40</f>
        <v>0</v>
      </c>
      <c r="Q26" s="3" t="s">
        <v>120</v>
      </c>
    </row>
    <row r="27" spans="1:22" ht="3.75" customHeight="1" x14ac:dyDescent="0.25">
      <c r="P27" s="105"/>
    </row>
    <row r="28" spans="1:22" x14ac:dyDescent="0.25">
      <c r="A28" s="3" t="s">
        <v>121</v>
      </c>
      <c r="O28" s="92">
        <f>Data!H43</f>
        <v>0</v>
      </c>
      <c r="P28" s="106" t="s">
        <v>120</v>
      </c>
    </row>
    <row r="29" spans="1:22" ht="3.75" customHeight="1" x14ac:dyDescent="0.25">
      <c r="P29" s="105"/>
    </row>
    <row r="30" spans="1:22" s="71" customFormat="1" ht="15.75" customHeight="1" x14ac:dyDescent="0.25">
      <c r="A30" s="71" t="s">
        <v>122</v>
      </c>
      <c r="P30" s="107"/>
      <c r="R30" s="100" t="s">
        <v>114</v>
      </c>
      <c r="S30" s="80">
        <f>Data!H41</f>
        <v>0</v>
      </c>
      <c r="T30" s="71" t="s">
        <v>117</v>
      </c>
    </row>
    <row r="31" spans="1:22" s="71" customFormat="1" ht="22.5" customHeight="1" x14ac:dyDescent="0.25">
      <c r="P31" s="107"/>
      <c r="R31" s="100"/>
      <c r="S31" s="108"/>
    </row>
    <row r="32" spans="1:22" ht="15.75" customHeight="1" x14ac:dyDescent="0.25">
      <c r="A32" s="73" t="s">
        <v>123</v>
      </c>
      <c r="N32" s="91" t="s">
        <v>114</v>
      </c>
      <c r="O32" s="92">
        <f>Data!H49</f>
        <v>0</v>
      </c>
      <c r="P32" s="3" t="s">
        <v>120</v>
      </c>
    </row>
    <row r="33" spans="1:44" ht="3.75" customHeight="1" x14ac:dyDescent="0.25">
      <c r="A33" s="73"/>
      <c r="N33" s="91"/>
      <c r="O33" s="109"/>
    </row>
    <row r="34" spans="1:44" s="13" customFormat="1" ht="15.75" customHeight="1" x14ac:dyDescent="0.25">
      <c r="A34" s="110" t="s">
        <v>124</v>
      </c>
      <c r="J34" s="92">
        <f>Data!H50</f>
        <v>0</v>
      </c>
      <c r="K34" s="13" t="s">
        <v>125</v>
      </c>
      <c r="Y34" s="111"/>
    </row>
    <row r="35" spans="1:44" ht="3.75" customHeight="1" x14ac:dyDescent="0.25">
      <c r="A35" s="73"/>
    </row>
    <row r="36" spans="1:44" ht="15.75" customHeight="1" x14ac:dyDescent="0.25">
      <c r="A36" s="110" t="s">
        <v>126</v>
      </c>
      <c r="H36" s="92">
        <f>Data!H60</f>
        <v>0</v>
      </c>
      <c r="I36" s="13" t="s">
        <v>127</v>
      </c>
      <c r="X36" s="110"/>
      <c r="Y36" s="3"/>
    </row>
    <row r="37" spans="1:44" ht="3.75" customHeight="1" x14ac:dyDescent="0.25">
      <c r="A37" s="73"/>
    </row>
    <row r="38" spans="1:44" x14ac:dyDescent="0.25">
      <c r="A38" s="70">
        <f>Data!H48</f>
        <v>0</v>
      </c>
      <c r="B38" s="3" t="s">
        <v>128</v>
      </c>
      <c r="G38" s="112" t="e">
        <f>Data!I48</f>
        <v>#DIV/0!</v>
      </c>
      <c r="H38" s="3" t="s">
        <v>96</v>
      </c>
    </row>
    <row r="39" spans="1:44" ht="22.5" customHeight="1" x14ac:dyDescent="0.25"/>
    <row r="40" spans="1:44" x14ac:dyDescent="0.25">
      <c r="A40" s="71" t="s">
        <v>129</v>
      </c>
      <c r="O40" s="91" t="s">
        <v>114</v>
      </c>
      <c r="P40" s="92">
        <f>Data!H84</f>
        <v>0</v>
      </c>
      <c r="Q40" s="3" t="s">
        <v>120</v>
      </c>
    </row>
    <row r="41" spans="1:44" ht="3.75" customHeight="1" x14ac:dyDescent="0.25">
      <c r="A41" s="71"/>
    </row>
    <row r="42" spans="1:44" ht="18" customHeight="1" x14ac:dyDescent="0.25">
      <c r="A42" s="71" t="s">
        <v>130</v>
      </c>
      <c r="H42" s="113">
        <f>Data!H83</f>
        <v>0</v>
      </c>
      <c r="I42" s="3" t="s">
        <v>131</v>
      </c>
      <c r="N42" s="112" t="e">
        <f>Data!I82</f>
        <v>#DIV/0!</v>
      </c>
      <c r="O42" s="3" t="s">
        <v>132</v>
      </c>
      <c r="S42" s="70">
        <f>Data!H82</f>
        <v>0</v>
      </c>
      <c r="T42" s="3" t="s">
        <v>133</v>
      </c>
    </row>
    <row r="43" spans="1:44" ht="22.5" customHeight="1" x14ac:dyDescent="0.25">
      <c r="V43" s="114"/>
      <c r="W43" s="114"/>
      <c r="X43" s="114"/>
      <c r="Y43" s="114"/>
      <c r="Z43" s="114"/>
      <c r="AA43" s="114"/>
      <c r="AB43" s="114"/>
      <c r="AC43" s="114"/>
      <c r="AD43" s="114"/>
      <c r="AE43" s="114"/>
      <c r="AF43" s="114"/>
      <c r="AG43" s="114"/>
      <c r="AH43" s="114"/>
      <c r="AI43" s="114"/>
      <c r="AJ43" s="114"/>
      <c r="AK43" s="114"/>
      <c r="AL43" s="114"/>
      <c r="AM43" s="114"/>
      <c r="AN43" s="114"/>
      <c r="AO43" s="114"/>
      <c r="AP43" s="114"/>
      <c r="AQ43" s="114"/>
      <c r="AR43" s="114"/>
    </row>
    <row r="44" spans="1:44" ht="52.5" customHeight="1" x14ac:dyDescent="0.25">
      <c r="A44" s="121" t="str">
        <f>INDEX(Data!J16:J85,MATCH(MAX(Data!K16:K85),Data!K16:K85,0))</f>
        <v>face-to-face pull-out services</v>
      </c>
      <c r="B44" s="122"/>
      <c r="C44" s="122"/>
      <c r="D44" s="122"/>
      <c r="E44" s="122"/>
      <c r="F44" s="122"/>
      <c r="G44" s="122"/>
      <c r="H44" s="122"/>
      <c r="I44" s="123"/>
      <c r="J44" s="71" t="s">
        <v>134</v>
      </c>
      <c r="K44" s="71"/>
      <c r="L44" s="71"/>
      <c r="M44" s="71"/>
      <c r="N44" s="71"/>
      <c r="O44" s="74"/>
      <c r="P44" s="74"/>
      <c r="Q44" s="74"/>
      <c r="R44" s="74"/>
      <c r="S44" s="74"/>
      <c r="T44" s="74"/>
      <c r="U44" s="7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14"/>
      <c r="AN44" s="114"/>
      <c r="AO44" s="114"/>
      <c r="AP44" s="114"/>
      <c r="AQ44" s="114"/>
      <c r="AR44" s="114"/>
    </row>
    <row r="45" spans="1:44" ht="3.75" customHeight="1" x14ac:dyDescent="0.25">
      <c r="V45" s="114"/>
      <c r="W45" s="114"/>
      <c r="X45" s="114"/>
      <c r="Y45" s="114"/>
      <c r="Z45" s="114"/>
      <c r="AA45" s="114"/>
      <c r="AB45" s="114"/>
      <c r="AC45" s="114"/>
      <c r="AD45" s="114"/>
      <c r="AE45" s="114"/>
      <c r="AF45" s="114"/>
      <c r="AG45" s="114"/>
      <c r="AH45" s="114"/>
      <c r="AI45" s="114"/>
      <c r="AJ45" s="114"/>
      <c r="AK45" s="114"/>
      <c r="AL45" s="114"/>
      <c r="AM45" s="114"/>
      <c r="AN45" s="114"/>
      <c r="AO45" s="114"/>
      <c r="AP45" s="114"/>
      <c r="AQ45" s="114"/>
      <c r="AR45" s="114"/>
    </row>
    <row r="46" spans="1:44" ht="23.25" customHeight="1" x14ac:dyDescent="0.25">
      <c r="J46" s="71"/>
      <c r="V46" s="114"/>
      <c r="W46" s="114"/>
      <c r="X46" s="114"/>
      <c r="Y46" s="114"/>
      <c r="Z46" s="114"/>
      <c r="AA46" s="114"/>
      <c r="AB46" s="114"/>
      <c r="AC46" s="114"/>
      <c r="AD46" s="114"/>
      <c r="AE46" s="114"/>
      <c r="AF46" s="114"/>
      <c r="AG46" s="114"/>
      <c r="AH46" s="114"/>
      <c r="AI46" s="114"/>
      <c r="AJ46" s="114"/>
      <c r="AK46" s="114"/>
      <c r="AL46" s="114"/>
      <c r="AM46" s="114"/>
      <c r="AN46" s="114"/>
      <c r="AO46" s="114"/>
      <c r="AP46" s="114"/>
      <c r="AQ46" s="114"/>
      <c r="AR46" s="114"/>
    </row>
    <row r="47" spans="1:44" x14ac:dyDescent="0.25"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4"/>
      <c r="AK47" s="114"/>
      <c r="AL47" s="114"/>
      <c r="AM47" s="114"/>
      <c r="AN47" s="114"/>
      <c r="AO47" s="114"/>
      <c r="AP47" s="114"/>
      <c r="AQ47" s="114"/>
      <c r="AR47" s="114"/>
    </row>
    <row r="48" spans="1:44" x14ac:dyDescent="0.25">
      <c r="V48" s="114"/>
      <c r="W48" s="114"/>
      <c r="X48" s="114"/>
      <c r="Y48" s="114"/>
      <c r="Z48" s="114"/>
      <c r="AA48" s="114"/>
      <c r="AB48" s="114"/>
      <c r="AC48" s="114"/>
      <c r="AD48" s="114"/>
      <c r="AE48" s="114"/>
      <c r="AF48" s="114"/>
      <c r="AG48" s="114"/>
      <c r="AH48" s="114"/>
      <c r="AI48" s="114"/>
      <c r="AJ48" s="114"/>
      <c r="AK48" s="114"/>
      <c r="AL48" s="114"/>
      <c r="AM48" s="114"/>
      <c r="AN48" s="114"/>
      <c r="AO48" s="114"/>
      <c r="AP48" s="114"/>
      <c r="AQ48" s="114"/>
      <c r="AR48" s="114"/>
    </row>
    <row r="49" spans="22:44" x14ac:dyDescent="0.25">
      <c r="V49" s="114"/>
      <c r="W49" s="114"/>
      <c r="X49" s="114"/>
      <c r="Y49" s="114"/>
      <c r="Z49" s="114"/>
      <c r="AA49" s="114"/>
      <c r="AB49" s="114"/>
      <c r="AC49" s="114"/>
      <c r="AD49" s="114"/>
      <c r="AE49" s="114"/>
      <c r="AF49" s="114"/>
      <c r="AG49" s="114"/>
      <c r="AH49" s="114"/>
      <c r="AI49" s="114"/>
      <c r="AJ49" s="114"/>
      <c r="AK49" s="114"/>
      <c r="AL49" s="114"/>
      <c r="AM49" s="114"/>
      <c r="AN49" s="114"/>
      <c r="AO49" s="114"/>
      <c r="AP49" s="114"/>
      <c r="AQ49" s="114"/>
      <c r="AR49" s="114"/>
    </row>
    <row r="50" spans="22:44" x14ac:dyDescent="0.25"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14"/>
      <c r="AN50" s="114"/>
      <c r="AO50" s="114"/>
      <c r="AP50" s="114"/>
      <c r="AQ50" s="114"/>
      <c r="AR50" s="114"/>
    </row>
    <row r="51" spans="22:44" x14ac:dyDescent="0.25"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/>
      <c r="AO51" s="114"/>
      <c r="AP51" s="114"/>
      <c r="AQ51" s="114"/>
      <c r="AR51" s="114"/>
    </row>
  </sheetData>
  <sheetProtection sheet="1" selectLockedCells="1"/>
  <mergeCells count="2">
    <mergeCell ref="B13:S14"/>
    <mergeCell ref="A44:I44"/>
  </mergeCells>
  <pageMargins left="0.7" right="0.7" top="0.75" bottom="0.75" header="0.3" footer="0.3"/>
  <pageSetup orientation="portrait" r:id="rId1"/>
  <headerFooter>
    <oddHeader>&amp;C&amp;G</oddHead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3EA497E095CF4C951049803DAA486C" ma:contentTypeVersion="7" ma:contentTypeDescription="Create a new document." ma:contentTypeScope="" ma:versionID="19efd2e26bd5f41f628b9409dd046596">
  <xsd:schema xmlns:xsd="http://www.w3.org/2001/XMLSchema" xmlns:xs="http://www.w3.org/2001/XMLSchema" xmlns:p="http://schemas.microsoft.com/office/2006/metadata/properties" xmlns:ns3="e8502ff6-c7be-4caf-882c-96f0ef2132d8" xmlns:ns4="90b008c3-a790-49d2-a928-70769faae066" targetNamespace="http://schemas.microsoft.com/office/2006/metadata/properties" ma:root="true" ma:fieldsID="72a6868438102ebafbe5474550f0c219" ns3:_="" ns4:_="">
    <xsd:import namespace="e8502ff6-c7be-4caf-882c-96f0ef2132d8"/>
    <xsd:import namespace="90b008c3-a790-49d2-a928-70769faae06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502ff6-c7be-4caf-882c-96f0ef2132d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b008c3-a790-49d2-a928-70769faae0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F10853D-1A9B-41D9-A124-B7B0D08FF8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E12553-BF51-44BC-9E2C-02EE5985E54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98A2A-82D9-43CE-937E-FF3C7AC260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502ff6-c7be-4caf-882c-96f0ef2132d8"/>
    <ds:schemaRef ds:uri="90b008c3-a790-49d2-a928-70769faae0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Data</vt:lpstr>
      <vt:lpstr>High Level Report</vt:lpstr>
      <vt:lpstr>Detail Level Report</vt:lpstr>
      <vt:lpstr>Data!Print_Titles</vt:lpstr>
    </vt:vector>
  </TitlesOfParts>
  <Manager/>
  <Company>ASHA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Aruna Hari Prasad</dc:creator>
  <cp:keywords/>
  <dc:description/>
  <cp:lastModifiedBy>Karen Graham-Cannon</cp:lastModifiedBy>
  <cp:revision/>
  <dcterms:created xsi:type="dcterms:W3CDTF">2018-04-06T15:21:07Z</dcterms:created>
  <dcterms:modified xsi:type="dcterms:W3CDTF">2021-04-26T17:19:56Z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0x0101006B3EA497E095CF4C951049803DAA486C</vt:lpwstr>
  </property>
</Properties>
</file>